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1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-120" windowWidth="29040" windowHeight="15996"/>
  </bookViews>
  <sheets>
    <sheet name="2024" sheetId="1" r:id="rId1"/>
    <sheet name="RUD 2023" sheetId="2" r:id="rId2"/>
    <sheet name="ODHAD RUD 2024" sheetId="3" r:id="rId3"/>
    <sheet name="RUD 2024" sheetId="4" r:id="rId4"/>
  </sheets>
  <definedNames>
    <definedName name="Z_89646A96_9C19_4D99_A703_3D3D7BC38144_.wvu.PrintArea" localSheetId="0" hidden="1">'2024'!$B$1:$E$73</definedName>
    <definedName name="Z_ABED5FA7_F410_4B1A_91EE_70592C33E950_.wvu.PrintArea" localSheetId="0" hidden="1">'2024'!$B$1:$E$73</definedName>
    <definedName name="Z_CF802153_8B48_47BC_B47F_78BD74E4E765_.wvu.PrintArea" localSheetId="0" hidden="1">'2024'!$A$21:$D$59</definedName>
  </definedNames>
  <calcPr calcId="145621"/>
  <customWorkbookViews>
    <customWorkbookView name="CF – osobní zobrazení" guid="{33CD2FF0-10B1-4139-8726-2B28685AE245}" mergeInterval="0" personalView="1" maximized="1" windowWidth="1350" windowHeight="2136" activeSheetId="1"/>
    <customWorkbookView name="Michal Verner – osobní zobrazení" guid="{ABED5FA7-F410-4B1A-91EE-70592C33E950}" mergeInterval="0" personalView="1" maximized="1" xWindow="-8" yWindow="-8" windowWidth="1936" windowHeight="1056" activeSheetId="1"/>
    <customWorkbookView name="Mairichj - vlastní zobrazení" guid="{A0388108-2C4F-43ED-B72F-C31D230D6DF3}" mergeInterval="0" personalView="1" maximized="1" xWindow="1" yWindow="1" windowWidth="1020" windowHeight="546" activeSheetId="1"/>
    <customWorkbookView name="PC2 - vlastní zobrazení" guid="{CF802153-8B48-47BC-B47F-78BD74E4E765}" mergeInterval="0" personalView="1" maximized="1" xWindow="1" yWindow="1" windowWidth="1436" windowHeight="675" activeSheetId="1"/>
    <customWorkbookView name="Vladimír Dobeš - vlastní zobrazení" guid="{637E1CAC-C72D-4089-A82D-D0D3FAB4FEF3}" mergeInterval="0" personalView="1" maximized="1" windowWidth="1676" windowHeight="851" activeSheetId="3"/>
    <customWorkbookView name=". - vlastní zobrazení" guid="{F27EDAA7-D420-4C4D-996E-891014222DD5}" mergeInterval="0" personalView="1" maximized="1" windowWidth="1276" windowHeight="654" activeSheetId="1"/>
    <customWorkbookView name="PC1 - vlastní zobrazení" guid="{18E4E863-9F3F-46FF-8DBE-6FDA783F64E5}" mergeInterval="0" personalView="1" maximized="1" xWindow="1" yWindow="1" windowWidth="1428" windowHeight="675" activeSheetId="1"/>
    <customWorkbookView name="PC2 – osobní zobrazení" guid="{2C0D5DDD-7F35-48F8-9652-E0ED8409F51A}" mergeInterval="0" personalView="1" maximized="1" windowWidth="1916" windowHeight="819" activeSheetId="1"/>
    <customWorkbookView name="HP - vlastní zobrazení" guid="{6E7F79E5-3943-4F5D-801C-99C4E9285F85}" mergeInterval="0" personalView="1" maximized="1" xWindow="1" yWindow="1" windowWidth="1916" windowHeight="814" activeSheetId="1"/>
    <customWorkbookView name="Lucie – osobní zobrazení" guid="{89646A96-9C19-4D99-A703-3D3D7BC38144}" mergeInterval="0" personalView="1" maximized="1" xWindow="-8" yWindow="-8" windowWidth="1936" windowHeight="1066" activeSheetId="1"/>
    <customWorkbookView name="PC1 – osobní zobrazení" guid="{8AD5C3DE-2A79-4D8A-B167-227132033A66}" mergeInterval="0" personalView="1" maximized="1" xWindow="-8" yWindow="-8" windowWidth="1936" windowHeight="1066" activeSheetId="1"/>
  </customWorkbookViews>
</workbook>
</file>

<file path=xl/calcChain.xml><?xml version="1.0" encoding="utf-8"?>
<calcChain xmlns="http://schemas.openxmlformats.org/spreadsheetml/2006/main">
  <c r="G9" i="4" l="1"/>
  <c r="H8" i="4"/>
  <c r="F8" i="4"/>
  <c r="E8" i="4"/>
  <c r="H7" i="4"/>
  <c r="F7" i="4"/>
  <c r="E7" i="4"/>
  <c r="H6" i="4"/>
  <c r="F6" i="4"/>
  <c r="E6" i="4"/>
  <c r="H5" i="4"/>
  <c r="G5" i="4"/>
  <c r="D5" i="4"/>
  <c r="D9" i="4" s="1"/>
  <c r="C5" i="4"/>
  <c r="C9" i="4" s="1"/>
  <c r="H4" i="4"/>
  <c r="F4" i="4"/>
  <c r="E4" i="4"/>
  <c r="H3" i="4"/>
  <c r="H9" i="4" s="1"/>
  <c r="F3" i="4"/>
  <c r="E3" i="4"/>
  <c r="E5" i="4" l="1"/>
  <c r="E9" i="4" s="1"/>
  <c r="F5" i="4"/>
  <c r="F9" i="4" s="1"/>
  <c r="H7" i="3"/>
  <c r="H6" i="3"/>
  <c r="C5" i="3"/>
  <c r="E17" i="3"/>
  <c r="H8" i="3"/>
  <c r="F8" i="3"/>
  <c r="E8" i="3"/>
  <c r="F7" i="3"/>
  <c r="E7" i="3"/>
  <c r="F6" i="3"/>
  <c r="E6" i="3"/>
  <c r="E5" i="3" s="1"/>
  <c r="G5" i="3"/>
  <c r="G9" i="3" s="1"/>
  <c r="D5" i="3"/>
  <c r="D9" i="3" s="1"/>
  <c r="C9" i="3"/>
  <c r="H4" i="3"/>
  <c r="F4" i="3"/>
  <c r="E4" i="3"/>
  <c r="H3" i="3"/>
  <c r="F3" i="3"/>
  <c r="E3" i="3"/>
  <c r="E58" i="1"/>
  <c r="E21" i="1"/>
  <c r="E61" i="1"/>
  <c r="E62" i="1" l="1"/>
  <c r="E9" i="3"/>
  <c r="H5" i="3"/>
  <c r="H9" i="3" s="1"/>
  <c r="E18" i="3"/>
  <c r="F5" i="3"/>
  <c r="F9" i="3" s="1"/>
  <c r="E18" i="2" l="1"/>
  <c r="H8" i="2"/>
  <c r="F8" i="2"/>
  <c r="E8" i="2"/>
  <c r="H7" i="2"/>
  <c r="F7" i="2"/>
  <c r="E7" i="2"/>
  <c r="H6" i="2"/>
  <c r="F6" i="2"/>
  <c r="E6" i="2"/>
  <c r="G5" i="2"/>
  <c r="G9" i="2" s="1"/>
  <c r="G11" i="2" s="1"/>
  <c r="D5" i="2"/>
  <c r="C5" i="2"/>
  <c r="C9" i="2" s="1"/>
  <c r="H4" i="2"/>
  <c r="F4" i="2"/>
  <c r="E4" i="2"/>
  <c r="H3" i="2"/>
  <c r="F3" i="2"/>
  <c r="E3" i="2"/>
  <c r="E5" i="2" l="1"/>
  <c r="F5" i="2"/>
  <c r="F9" i="2" s="1"/>
  <c r="E9" i="2"/>
  <c r="E19" i="2" s="1"/>
  <c r="H5" i="2"/>
  <c r="H9" i="2" s="1"/>
  <c r="D9" i="2"/>
</calcChain>
</file>

<file path=xl/sharedStrings.xml><?xml version="1.0" encoding="utf-8"?>
<sst xmlns="http://schemas.openxmlformats.org/spreadsheetml/2006/main" count="158" uniqueCount="108">
  <si>
    <t>PŘÍJMY</t>
  </si>
  <si>
    <t>Příjmy nájemné  -  z bytů</t>
  </si>
  <si>
    <t>Hřbitovní poplatky</t>
  </si>
  <si>
    <t>Úroky z bankovních účtů</t>
  </si>
  <si>
    <t>Úhrn příjmů obce celkem</t>
  </si>
  <si>
    <t xml:space="preserve">Pořizení, zach. a obnova hodnot míst. kult. </t>
  </si>
  <si>
    <t>Využívání  a zneškodňování odpadů EKO KOM</t>
  </si>
  <si>
    <t>Sběr a svoz komunálního odpadu</t>
  </si>
  <si>
    <t>Sběr a svoz ostatních odpadů</t>
  </si>
  <si>
    <t>Ostatní nakládání s odpady</t>
  </si>
  <si>
    <t xml:space="preserve">Školství </t>
  </si>
  <si>
    <t>Nebytové prostory</t>
  </si>
  <si>
    <t xml:space="preserve">Sociální péče </t>
  </si>
  <si>
    <t>Využití volného času dětí a mládeže</t>
  </si>
  <si>
    <t>Komunální služby a uz rozvoj</t>
  </si>
  <si>
    <t>NI př. Trans ze st.rozp. v rámci souhr.dot.vztahu</t>
  </si>
  <si>
    <t>Neinvestiční přijaté transféry od krajů</t>
  </si>
  <si>
    <t>VÝDAJE</t>
  </si>
  <si>
    <t>Zemědělství, deratizace</t>
  </si>
  <si>
    <t>Doprava, místní komunikace (posypy, značky)</t>
  </si>
  <si>
    <t>Příspěvek TJ Sokol - příspěvek ostatním organizacím</t>
  </si>
  <si>
    <t xml:space="preserve">Bezpečnost a veřejný  pořádek - OP Koleč </t>
  </si>
  <si>
    <t>Zastupitelstvo obce - odměny zastupitelům</t>
  </si>
  <si>
    <t>Místní správa - činnost obecního úřadu</t>
  </si>
  <si>
    <t>Pojištění funkčně nespecifikované</t>
  </si>
  <si>
    <t>Splátka úvěru u KB</t>
  </si>
  <si>
    <t xml:space="preserve">                    OBEC ZÁKOLANY</t>
  </si>
  <si>
    <t>Chráněné části přírody</t>
  </si>
  <si>
    <t>FINANCOVÁNÍ</t>
  </si>
  <si>
    <t>Úhrn financování obce celkem</t>
  </si>
  <si>
    <t>Vzhled obce - údržba veřejné zeleně</t>
  </si>
  <si>
    <t>Chráněné území Kovárské stráně</t>
  </si>
  <si>
    <t>Neinv.přijaté trans.od obcí</t>
  </si>
  <si>
    <t>Ost. neinv.př.transféry ze st.rozpočtu</t>
  </si>
  <si>
    <t>Zachování a obnova kulturních památek</t>
  </si>
  <si>
    <t>Zájmová činnost</t>
  </si>
  <si>
    <t>Obecné příjmy a výdaje z finančních operací</t>
  </si>
  <si>
    <t>Ost. záležitosti bezp. a veř. pořádku (kamery)</t>
  </si>
  <si>
    <t xml:space="preserve">Kanalizace </t>
  </si>
  <si>
    <t>Klub + družina</t>
  </si>
  <si>
    <r>
      <rPr>
        <b/>
        <sz val="18"/>
        <rFont val="Times New Roman"/>
        <family val="1"/>
        <charset val="238"/>
      </rPr>
      <t>Knihovna</t>
    </r>
    <r>
      <rPr>
        <sz val="18"/>
        <rFont val="Times New Roman"/>
        <family val="1"/>
        <charset val="238"/>
      </rPr>
      <t xml:space="preserve"> </t>
    </r>
  </si>
  <si>
    <r>
      <rPr>
        <b/>
        <sz val="18"/>
        <rFont val="Times New Roman"/>
        <family val="1"/>
        <charset val="238"/>
      </rPr>
      <t>Veřejné osvětlení</t>
    </r>
    <r>
      <rPr>
        <sz val="18"/>
        <rFont val="Times New Roman"/>
        <family val="1"/>
        <charset val="238"/>
      </rPr>
      <t xml:space="preserve">  </t>
    </r>
  </si>
  <si>
    <r>
      <rPr>
        <b/>
        <sz val="18"/>
        <rFont val="Times New Roman"/>
        <family val="1"/>
        <charset val="238"/>
      </rPr>
      <t>Pohřebnictví</t>
    </r>
    <r>
      <rPr>
        <sz val="18"/>
        <rFont val="Times New Roman"/>
        <family val="1"/>
        <charset val="238"/>
      </rPr>
      <t xml:space="preserve">  </t>
    </r>
  </si>
  <si>
    <r>
      <rPr>
        <b/>
        <sz val="18"/>
        <rFont val="Times New Roman"/>
        <family val="1"/>
        <charset val="238"/>
      </rPr>
      <t>Komunální služby</t>
    </r>
    <r>
      <rPr>
        <sz val="18"/>
        <rFont val="Times New Roman"/>
        <family val="1"/>
        <charset val="238"/>
      </rPr>
      <t xml:space="preserve"> </t>
    </r>
    <r>
      <rPr>
        <b/>
        <sz val="18"/>
        <rFont val="Times New Roman"/>
        <family val="1"/>
        <charset val="238"/>
      </rPr>
      <t>a územní rozvoj, daň z převodu nemovitosti</t>
    </r>
  </si>
  <si>
    <t xml:space="preserve">Záležitosti kultury </t>
  </si>
  <si>
    <t>Ost. záležitosti poz. komunikací (cyklostezka)</t>
  </si>
  <si>
    <t>§§</t>
  </si>
  <si>
    <t>pol.</t>
  </si>
  <si>
    <t>Krizové opatření</t>
  </si>
  <si>
    <t>Požární ochrana</t>
  </si>
  <si>
    <t>1xxx</t>
  </si>
  <si>
    <t>DAŇOVÉ PŘÍJMY CELKEM</t>
  </si>
  <si>
    <t>NI př. trans ze všeobecné pokl. správy  stát. rozpočtu</t>
  </si>
  <si>
    <t>Územní plánování</t>
  </si>
  <si>
    <t>Investiční přijaté trnsfery ze státních fondů</t>
  </si>
  <si>
    <t>Dopravní obslužnost</t>
  </si>
  <si>
    <t>Bepečnost silničního provozu (radary)</t>
  </si>
  <si>
    <t>Informace k 30. 9. 2022</t>
  </si>
  <si>
    <t>pol</t>
  </si>
  <si>
    <t>ROZPOČET 2022</t>
  </si>
  <si>
    <t>ROZDÍL          R  2022              k 09/2022</t>
  </si>
  <si>
    <t>Daň z příjmů fyzických osob</t>
  </si>
  <si>
    <t>DPH</t>
  </si>
  <si>
    <t>v tom: daň z příjmů fyzických osob vybíraná zvl. sazbou        1660 1113</t>
  </si>
  <si>
    <t>DPPO</t>
  </si>
  <si>
    <t>daň z příjmů fyzických osob placená poplatníky (z přiznání)   1652 1112</t>
  </si>
  <si>
    <t>DPFO celkem</t>
  </si>
  <si>
    <t>111X</t>
  </si>
  <si>
    <t>daň z příjmů fyzických osob placená plátci (závislá – sdílená) 2612 1111</t>
  </si>
  <si>
    <t>ze ZČ + motiv. 1,5 %</t>
  </si>
  <si>
    <t>1111</t>
  </si>
  <si>
    <t>daň z příjmů fyz. osob placená plátci (závislá - 1,5 % motivace) 4634 1111</t>
  </si>
  <si>
    <t>srážková</t>
  </si>
  <si>
    <t>1113</t>
  </si>
  <si>
    <t>OSVČ</t>
  </si>
  <si>
    <t>1112</t>
  </si>
  <si>
    <t>dotace covid</t>
  </si>
  <si>
    <t>Návrh rozpočtu 2022</t>
  </si>
  <si>
    <t>RUD 2023 90 %</t>
  </si>
  <si>
    <t>celkem</t>
  </si>
  <si>
    <t>rozdíl</t>
  </si>
  <si>
    <t xml:space="preserve">Plnění  k 30.9.2022   75 % </t>
  </si>
  <si>
    <t>Předpoklad plnění 2022         100 % ???</t>
  </si>
  <si>
    <t>RUD  2023                z 10/2022</t>
  </si>
  <si>
    <t>RUD 2023      z 10/2022 snížený na    90 %</t>
  </si>
  <si>
    <t>NÁVRH ROZPOČTU 2024</t>
  </si>
  <si>
    <t>Příjem z prodeje (kniha)</t>
  </si>
  <si>
    <t>Finanční vypořádání mezi obcemi</t>
  </si>
  <si>
    <t>Volby prezident</t>
  </si>
  <si>
    <t>kontrola</t>
  </si>
  <si>
    <t xml:space="preserve">odhad k 30. 11. 2023 </t>
  </si>
  <si>
    <t>ROZPOČET 2023</t>
  </si>
  <si>
    <t>Předpoklad plnění 2023         100 % ???</t>
  </si>
  <si>
    <t>RUD  2023                z 9/2022</t>
  </si>
  <si>
    <t>RUD 2023      z 9/2022 snížený na    90 %</t>
  </si>
  <si>
    <t xml:space="preserve">Plnění  k 31.10.2023   75 % </t>
  </si>
  <si>
    <t>podklad pro 2024</t>
  </si>
  <si>
    <t>Ost. záležitosti poz. komunikací</t>
  </si>
  <si>
    <t>Požární ochrana - prodej auta</t>
  </si>
  <si>
    <t>RUD  2024                z 11/2023</t>
  </si>
  <si>
    <t>RUD 2024      z 11/2023 snížený na    90 %</t>
  </si>
  <si>
    <t>ROZDÍL          R  2022              k 10/2023</t>
  </si>
  <si>
    <t>RUD 2024</t>
  </si>
  <si>
    <t>Návrh zveřejněn na pevné úřední desce: 1.12.2023</t>
  </si>
  <si>
    <t xml:space="preserve">Návrh zveřejněn na elektronické úřední desce: 1.12.2023             </t>
  </si>
  <si>
    <t xml:space="preserve">               ROZPOČET na r. 2024</t>
  </si>
  <si>
    <t xml:space="preserve"> ROZPOČET 2024</t>
  </si>
  <si>
    <t>Schváleno zastupitelstvem obce na veřejném zasedání dne : 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</si>
</sst>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25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8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Times New Roman"/>
      <family val="1"/>
      <charset val="238"/>
    </font>
    <font>
      <b/>
      <sz val="18"/>
      <name val="Cambria"/>
      <family val="1"/>
      <charset val="238"/>
      <scheme val="major"/>
    </font>
    <font>
      <b/>
      <sz val="22"/>
      <name val="Cambria"/>
      <family val="1"/>
      <charset val="238"/>
      <scheme val="maj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5" fillId="0" borderId="0" xfId="0" applyFont="1"/>
    <xf numFmtId="0" fontId="8" fillId="0" borderId="0" xfId="0" applyFont="1"/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vertical="top" wrapText="1"/>
    </xf>
    <xf numFmtId="0" fontId="3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shrinkToFit="1"/>
    </xf>
    <xf numFmtId="0" fontId="3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164" fontId="10" fillId="0" borderId="0" xfId="0" applyNumberFormat="1" applyFont="1"/>
    <xf numFmtId="0" fontId="10" fillId="0" borderId="0" xfId="0" applyFont="1"/>
    <xf numFmtId="164" fontId="11" fillId="0" borderId="0" xfId="0" applyNumberFormat="1" applyFont="1"/>
    <xf numFmtId="0" fontId="6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6" borderId="3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 shrinkToFit="1"/>
    </xf>
    <xf numFmtId="164" fontId="10" fillId="7" borderId="0" xfId="0" applyNumberFormat="1" applyFont="1" applyFill="1"/>
    <xf numFmtId="164" fontId="10" fillId="7" borderId="0" xfId="0" applyNumberFormat="1" applyFont="1" applyFill="1" applyAlignment="1">
      <alignment vertical="center"/>
    </xf>
    <xf numFmtId="0" fontId="14" fillId="7" borderId="3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left" vertical="center" wrapText="1" shrinkToFit="1"/>
    </xf>
    <xf numFmtId="4" fontId="6" fillId="0" borderId="3" xfId="0" applyNumberFormat="1" applyFont="1" applyBorder="1" applyAlignment="1">
      <alignment horizontal="right" vertical="center" wrapText="1" shrinkToFit="1"/>
    </xf>
    <xf numFmtId="4" fontId="9" fillId="6" borderId="3" xfId="0" applyNumberFormat="1" applyFont="1" applyFill="1" applyBorder="1" applyAlignment="1">
      <alignment horizontal="right" vertical="center" wrapText="1" shrinkToFit="1"/>
    </xf>
    <xf numFmtId="4" fontId="6" fillId="0" borderId="3" xfId="0" applyNumberFormat="1" applyFont="1" applyBorder="1" applyAlignment="1">
      <alignment horizontal="right" vertical="center"/>
    </xf>
    <xf numFmtId="4" fontId="9" fillId="6" borderId="3" xfId="0" applyNumberFormat="1" applyFont="1" applyFill="1" applyBorder="1" applyAlignment="1">
      <alignment horizontal="right" vertical="center"/>
    </xf>
    <xf numFmtId="164" fontId="10" fillId="7" borderId="0" xfId="0" applyNumberFormat="1" applyFont="1" applyFill="1" applyAlignment="1">
      <alignment horizontal="left"/>
    </xf>
    <xf numFmtId="164" fontId="10" fillId="7" borderId="0" xfId="0" applyNumberFormat="1" applyFont="1" applyFill="1" applyAlignment="1">
      <alignment horizontal="left" vertical="center"/>
    </xf>
    <xf numFmtId="164" fontId="10" fillId="0" borderId="0" xfId="0" applyNumberFormat="1" applyFont="1" applyAlignment="1">
      <alignment horizontal="left"/>
    </xf>
    <xf numFmtId="0" fontId="17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7" xfId="0" applyFont="1" applyBorder="1"/>
    <xf numFmtId="49" fontId="0" fillId="0" borderId="8" xfId="0" applyNumberFormat="1" applyBorder="1" applyAlignment="1">
      <alignment horizontal="center"/>
    </xf>
    <xf numFmtId="0" fontId="16" fillId="9" borderId="8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wrapText="1"/>
    </xf>
    <xf numFmtId="0" fontId="16" fillId="11" borderId="9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/>
    <xf numFmtId="49" fontId="12" fillId="0" borderId="11" xfId="0" applyNumberFormat="1" applyFont="1" applyBorder="1" applyAlignment="1">
      <alignment horizontal="center"/>
    </xf>
    <xf numFmtId="4" fontId="0" fillId="12" borderId="11" xfId="0" applyNumberFormat="1" applyFill="1" applyBorder="1"/>
    <xf numFmtId="4" fontId="0" fillId="2" borderId="12" xfId="0" applyNumberFormat="1" applyFill="1" applyBorder="1"/>
    <xf numFmtId="4" fontId="0" fillId="8" borderId="12" xfId="0" applyNumberFormat="1" applyFill="1" applyBorder="1"/>
    <xf numFmtId="4" fontId="16" fillId="5" borderId="12" xfId="0" applyNumberFormat="1" applyFont="1" applyFill="1" applyBorder="1"/>
    <xf numFmtId="4" fontId="0" fillId="0" borderId="3" xfId="0" applyNumberFormat="1" applyBorder="1"/>
    <xf numFmtId="49" fontId="12" fillId="0" borderId="13" xfId="0" applyNumberFormat="1" applyFont="1" applyBorder="1" applyAlignment="1">
      <alignment horizontal="center"/>
    </xf>
    <xf numFmtId="4" fontId="0" fillId="12" borderId="13" xfId="0" applyNumberFormat="1" applyFill="1" applyBorder="1"/>
    <xf numFmtId="4" fontId="0" fillId="2" borderId="1" xfId="0" applyNumberFormat="1" applyFill="1" applyBorder="1"/>
    <xf numFmtId="4" fontId="0" fillId="8" borderId="1" xfId="0" applyNumberFormat="1" applyFill="1" applyBorder="1"/>
    <xf numFmtId="4" fontId="16" fillId="5" borderId="1" xfId="0" applyNumberFormat="1" applyFont="1" applyFill="1" applyBorder="1"/>
    <xf numFmtId="49" fontId="16" fillId="0" borderId="13" xfId="0" applyNumberFormat="1" applyFont="1" applyBorder="1" applyAlignment="1">
      <alignment horizontal="center"/>
    </xf>
    <xf numFmtId="4" fontId="0" fillId="0" borderId="13" xfId="0" applyNumberFormat="1" applyBorder="1"/>
    <xf numFmtId="4" fontId="0" fillId="0" borderId="1" xfId="0" applyNumberFormat="1" applyBorder="1"/>
    <xf numFmtId="0" fontId="19" fillId="0" borderId="10" xfId="0" applyFont="1" applyBorder="1" applyAlignment="1">
      <alignment wrapText="1"/>
    </xf>
    <xf numFmtId="0" fontId="18" fillId="0" borderId="4" xfId="0" applyFont="1" applyBorder="1"/>
    <xf numFmtId="49" fontId="0" fillId="0" borderId="14" xfId="0" applyNumberFormat="1" applyBorder="1" applyAlignment="1">
      <alignment horizontal="center"/>
    </xf>
    <xf numFmtId="4" fontId="0" fillId="9" borderId="14" xfId="0" applyNumberFormat="1" applyFill="1" applyBorder="1"/>
    <xf numFmtId="4" fontId="16" fillId="4" borderId="2" xfId="0" applyNumberFormat="1" applyFont="1" applyFill="1" applyBorder="1"/>
    <xf numFmtId="4" fontId="16" fillId="10" borderId="14" xfId="0" applyNumberFormat="1" applyFont="1" applyFill="1" applyBorder="1"/>
    <xf numFmtId="4" fontId="16" fillId="11" borderId="4" xfId="0" applyNumberFormat="1" applyFont="1" applyFill="1" applyBorder="1"/>
    <xf numFmtId="0" fontId="18" fillId="0" borderId="0" xfId="0" applyFont="1"/>
    <xf numFmtId="49" fontId="0" fillId="0" borderId="0" xfId="0" applyNumberFormat="1" applyAlignment="1">
      <alignment horizontal="center"/>
    </xf>
    <xf numFmtId="4" fontId="0" fillId="0" borderId="0" xfId="0" applyNumberFormat="1"/>
    <xf numFmtId="4" fontId="16" fillId="0" borderId="0" xfId="0" applyNumberFormat="1" applyFont="1"/>
    <xf numFmtId="10" fontId="20" fillId="0" borderId="0" xfId="0" applyNumberFormat="1" applyFont="1"/>
    <xf numFmtId="0" fontId="20" fillId="0" borderId="0" xfId="0" applyFont="1" applyAlignment="1">
      <alignment horizontal="center"/>
    </xf>
    <xf numFmtId="0" fontId="21" fillId="0" borderId="0" xfId="0" applyFont="1"/>
    <xf numFmtId="4" fontId="22" fillId="0" borderId="0" xfId="0" applyNumberFormat="1" applyFont="1"/>
    <xf numFmtId="0" fontId="19" fillId="0" borderId="0" xfId="0" applyFont="1"/>
    <xf numFmtId="0" fontId="20" fillId="0" borderId="0" xfId="0" applyFont="1"/>
    <xf numFmtId="0" fontId="16" fillId="0" borderId="0" xfId="0" applyFont="1"/>
    <xf numFmtId="4" fontId="6" fillId="0" borderId="0" xfId="0" applyNumberFormat="1" applyFont="1" applyAlignment="1">
      <alignment horizontal="right"/>
    </xf>
    <xf numFmtId="164" fontId="10" fillId="7" borderId="15" xfId="0" applyNumberFormat="1" applyFont="1" applyFill="1" applyBorder="1" applyAlignment="1">
      <alignment horizontal="left"/>
    </xf>
    <xf numFmtId="164" fontId="10" fillId="7" borderId="15" xfId="0" applyNumberFormat="1" applyFont="1" applyFill="1" applyBorder="1" applyAlignment="1">
      <alignment horizontal="left" wrapText="1"/>
    </xf>
    <xf numFmtId="4" fontId="13" fillId="3" borderId="3" xfId="0" applyNumberFormat="1" applyFont="1" applyFill="1" applyBorder="1" applyAlignment="1">
      <alignment horizontal="center" vertical="center" wrapText="1" shrinkToFit="1"/>
    </xf>
    <xf numFmtId="4" fontId="6" fillId="3" borderId="3" xfId="0" applyNumberFormat="1" applyFont="1" applyFill="1" applyBorder="1" applyAlignment="1">
      <alignment horizontal="center" vertical="center" wrapText="1" shrinkToFit="1"/>
    </xf>
    <xf numFmtId="4" fontId="9" fillId="0" borderId="3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right" vertical="center" shrinkToFit="1"/>
    </xf>
    <xf numFmtId="4" fontId="3" fillId="0" borderId="3" xfId="0" applyNumberFormat="1" applyFont="1" applyBorder="1" applyAlignment="1">
      <alignment horizontal="right" vertical="center" wrapText="1" shrinkToFit="1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vertical="top" wrapText="1"/>
    </xf>
    <xf numFmtId="4" fontId="14" fillId="7" borderId="3" xfId="0" applyNumberFormat="1" applyFont="1" applyFill="1" applyBorder="1" applyAlignment="1">
      <alignment horizontal="right" vertical="center" wrapText="1" shrinkToFit="1"/>
    </xf>
    <xf numFmtId="4" fontId="6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wrapText="1"/>
    </xf>
    <xf numFmtId="4" fontId="16" fillId="3" borderId="12" xfId="0" applyNumberFormat="1" applyFont="1" applyFill="1" applyBorder="1"/>
    <xf numFmtId="4" fontId="16" fillId="3" borderId="1" xfId="0" applyNumberFormat="1" applyFont="1" applyFill="1" applyBorder="1"/>
    <xf numFmtId="0" fontId="16" fillId="0" borderId="1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0" fontId="23" fillId="5" borderId="1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4.xml"/><Relationship Id="rId25" Type="http://schemas.openxmlformats.org/officeDocument/2006/relationships/revisionLog" Target="revisionLog3.xml"/><Relationship Id="rId33" Type="http://schemas.openxmlformats.org/officeDocument/2006/relationships/revisionLog" Target="revisionLog12.xml"/><Relationship Id="rId29" Type="http://schemas.openxmlformats.org/officeDocument/2006/relationships/revisionLog" Target="revisionLog7.xml"/><Relationship Id="rId24" Type="http://schemas.openxmlformats.org/officeDocument/2006/relationships/revisionLog" Target="revisionLog2.xml"/><Relationship Id="rId32" Type="http://schemas.openxmlformats.org/officeDocument/2006/relationships/revisionLog" Target="revisionLog10.xml"/><Relationship Id="rId23" Type="http://schemas.openxmlformats.org/officeDocument/2006/relationships/revisionLog" Target="revisionLog1.xml"/><Relationship Id="rId28" Type="http://schemas.openxmlformats.org/officeDocument/2006/relationships/revisionLog" Target="revisionLog6.xml"/><Relationship Id="rId31" Type="http://schemas.openxmlformats.org/officeDocument/2006/relationships/revisionLog" Target="revisionLog9.xml"/><Relationship Id="rId22" Type="http://schemas.openxmlformats.org/officeDocument/2006/relationships/revisionLog" Target="revisionLog11.xml"/><Relationship Id="rId27" Type="http://schemas.openxmlformats.org/officeDocument/2006/relationships/revisionLog" Target="revisionLog5.xml"/><Relationship Id="rId30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195B509-FA7A-4BD5-A6DE-71008914D991}" diskRevisions="1" revisionId="3971" version="3">
  <header guid="{4EEAAEB3-3AF8-4665-8837-DED62C302137}" dateTime="2023-11-24T16:26:13" maxSheetId="4" userName="HP" r:id="rId22" minRId="3611" maxRId="3771">
    <sheetIdMap count="3">
      <sheetId val="1"/>
      <sheetId val="2"/>
      <sheetId val="3"/>
    </sheetIdMap>
  </header>
  <header guid="{7F829908-9BBB-422E-9FC3-258930CB6829}" dateTime="2023-11-26T17:36:10" maxSheetId="4" userName="HP" r:id="rId23" minRId="3772" maxRId="3774">
    <sheetIdMap count="3">
      <sheetId val="1"/>
      <sheetId val="2"/>
      <sheetId val="3"/>
    </sheetIdMap>
  </header>
  <header guid="{C9AD5630-88BE-4505-8110-2A6A0035FC11}" dateTime="2023-11-27T08:14:05" maxSheetId="4" userName="PC1" r:id="rId24">
    <sheetIdMap count="3">
      <sheetId val="1"/>
      <sheetId val="2"/>
      <sheetId val="3"/>
    </sheetIdMap>
  </header>
  <header guid="{43A5BCA1-F307-4C8C-B736-51522F7111AC}" dateTime="2023-11-27T08:21:52" maxSheetId="4" userName="PC1" r:id="rId25">
    <sheetIdMap count="3">
      <sheetId val="1"/>
      <sheetId val="2"/>
      <sheetId val="3"/>
    </sheetIdMap>
  </header>
  <header guid="{AE522918-278D-48CD-85AB-00B34A56FC8E}" dateTime="2023-11-27T12:42:06" maxSheetId="4" userName="CF" r:id="rId26" minRId="3775" maxRId="3878">
    <sheetIdMap count="3">
      <sheetId val="1"/>
      <sheetId val="2"/>
      <sheetId val="3"/>
    </sheetIdMap>
  </header>
  <header guid="{66BDF52C-CCA5-40F3-8DD4-C85C3E5AA905}" dateTime="2023-11-27T12:59:54" maxSheetId="4" userName="Lucie" r:id="rId27">
    <sheetIdMap count="3">
      <sheetId val="1"/>
      <sheetId val="2"/>
      <sheetId val="3"/>
    </sheetIdMap>
  </header>
  <header guid="{2493A490-2E10-46BD-9D4D-2A0C4820C8FB}" dateTime="2023-11-30T12:40:59" maxSheetId="5" userName="PC1" r:id="rId28" minRId="3880" maxRId="3953">
    <sheetIdMap count="4">
      <sheetId val="1"/>
      <sheetId val="2"/>
      <sheetId val="3"/>
      <sheetId val="4"/>
    </sheetIdMap>
  </header>
  <header guid="{12CCA9D0-0F6A-445B-8214-F9B848E2D300}" dateTime="2023-11-30T12:54:14" maxSheetId="5" userName="PC1" r:id="rId29" minRId="3954" maxRId="3958">
    <sheetIdMap count="4">
      <sheetId val="1"/>
      <sheetId val="2"/>
      <sheetId val="3"/>
      <sheetId val="4"/>
    </sheetIdMap>
  </header>
  <header guid="{10C0FADC-DC2E-4326-A3DE-60AD608C1110}" dateTime="2023-11-30T13:15:37" maxSheetId="5" userName="PC1" r:id="rId30" minRId="3959">
    <sheetIdMap count="4">
      <sheetId val="1"/>
      <sheetId val="2"/>
      <sheetId val="3"/>
      <sheetId val="4"/>
    </sheetIdMap>
  </header>
  <header guid="{20BC854D-3E8C-4246-AFA0-2758E4E03EF5}" dateTime="2023-12-18T08:38:45" maxSheetId="5" userName="PC1" r:id="rId31">
    <sheetIdMap count="4">
      <sheetId val="1"/>
      <sheetId val="2"/>
      <sheetId val="3"/>
      <sheetId val="4"/>
    </sheetIdMap>
  </header>
  <header guid="{D866633D-7879-481C-9332-A8FA10DE80AA}" dateTime="2023-12-19T08:59:34" maxSheetId="5" userName="CF" r:id="rId32" minRId="3960" maxRId="3970">
    <sheetIdMap count="4">
      <sheetId val="1"/>
      <sheetId val="2"/>
      <sheetId val="3"/>
      <sheetId val="4"/>
    </sheetIdMap>
  </header>
  <header guid="{5195B509-FA7A-4BD5-A6DE-71008914D991}" dateTime="2023-12-19T09:01:33" maxSheetId="5" userName="CF" r:id="rId33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3" sqref="C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H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G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772" sId="3" xfDxf="1" dxf="1">
    <nc r="G1" t="inlineStr">
      <is>
        <t>podklad pro 2024</t>
      </is>
    </nc>
    <ndxf>
      <font>
        <b/>
        <sz val="16"/>
        <color theme="1"/>
        <name val="Calibri"/>
        <scheme val="minor"/>
      </font>
      <fill>
        <patternFill patternType="solid">
          <bgColor rgb="FFFFFF00"/>
        </patternFill>
      </fill>
      <alignment horizont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773" sId="3">
    <nc r="H1" t="inlineStr">
      <is>
        <t>podklad pro 2024</t>
      </is>
    </nc>
  </rcc>
  <rfmt sheetId="3" sqref="C1" start="0" length="0">
    <dxf>
      <font>
        <sz val="12"/>
        <color theme="1"/>
        <name val="Calibri"/>
        <scheme val="minor"/>
      </font>
    </dxf>
  </rfmt>
  <rcc rId="3774" sId="3" odxf="1" dxf="1">
    <nc r="C1" t="inlineStr">
      <is>
        <t>podklad pro 2024</t>
      </is>
    </nc>
    <ndxf>
      <font>
        <sz val="12"/>
        <color theme="1"/>
        <name val="Calibri"/>
        <scheme val="minor"/>
      </font>
    </ndxf>
  </rcc>
  <rfmt sheetId="3" sqref="F1:G1" start="0" length="2147483647">
    <dxf>
      <font>
        <sz val="10"/>
      </font>
    </dxf>
  </rfmt>
  <rfmt sheetId="3" sqref="H1" start="0" length="2147483647">
    <dxf>
      <font>
        <sz val="8"/>
      </font>
    </dxf>
  </rfmt>
  <rfmt sheetId="3" sqref="G1" start="0" length="2147483647">
    <dxf>
      <font>
        <sz val="9"/>
      </font>
    </dxf>
  </rfmt>
  <rfmt sheetId="3" sqref="H1" start="0" length="2147483647">
    <dxf>
      <font>
        <sz val="9"/>
      </font>
    </dxf>
  </rfmt>
  <rfmt sheetId="3" sqref="C1" start="0" length="2147483647">
    <dxf>
      <font>
        <sz val="9"/>
      </font>
    </dxf>
  </rfmt>
  <rfmt sheetId="1" sqref="H22" start="0" length="2147483647">
    <dxf>
      <font/>
    </dxf>
  </rfmt>
  <rcv guid="{6E7F79E5-3943-4F5D-801C-99C4E9285F85}" action="delete"/>
  <rcv guid="{6E7F79E5-3943-4F5D-801C-99C4E9285F85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60" sId="1">
    <oc r="D2" t="inlineStr">
      <is>
        <t xml:space="preserve">               ROZPOČET NÁVRH na r. 2024</t>
      </is>
    </oc>
    <nc r="D2" t="inlineStr">
      <is>
        <t xml:space="preserve">               ROZPOČET na r. 2024</t>
      </is>
    </nc>
  </rcc>
  <rrc rId="3961" sId="1" ref="G1:G1048576" action="deleteCol">
    <rfmt sheetId="1" xfDxf="1" sqref="G1:G1048576" start="0" length="0">
      <dxf>
        <font>
          <sz val="18"/>
          <name val="Times New Roman"/>
          <scheme val="none"/>
        </font>
      </dxf>
    </rfmt>
    <rfmt sheetId="1" sqref="G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3" t="inlineStr">
        <is>
          <t>Plnění 10/ 2023 cca</t>
        </is>
      </nc>
      <ndxf>
        <font>
          <b/>
          <sz val="18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">
        <v>12226900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">
        <v>25223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">
        <v>149330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7">
        <v>1065618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8">
        <v>117566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">
        <v>61323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0">
        <v>732387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1">
        <v>73262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2">
        <v>13400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253500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4">
        <v>9310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5">
        <v>77334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83481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8">
        <v>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9">
        <v>70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0">
        <v>1269000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">
        <f>SUM(G4:G20)</f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2" t="inlineStr">
        <is>
          <t>Plnění 3.Q. 2023 cca</t>
        </is>
      </nc>
      <ndxf>
        <font>
          <b/>
          <sz val="18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3">
        <v>16214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4">
        <v>6050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5">
        <v>513470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6">
        <v>78000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7">
        <v>188752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8">
        <v>4102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9">
        <v>2233621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0">
        <v>117842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1">
        <v>28500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2">
        <v>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3">
        <v>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4">
        <v>695780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5">
        <v>585000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6">
        <v>30000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7">
        <v>709624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8">
        <v>28059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9">
        <v>568660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0">
        <v>100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">
        <v>65000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1076093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3">
        <v>275207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4">
        <v>434913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5">
        <v>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6">
        <v>148588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7">
        <v>1995000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8">
        <v>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9">
        <v>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0">
        <v>700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1">
        <v>19200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2">
        <v>599000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3">
        <v>1086200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4">
        <v>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5">
        <v>1978554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6">
        <v>2610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7">
        <v>78072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8">
        <f>SUM(G23:G57)</f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9" t="inlineStr">
        <is>
          <t>Plnění 3.Q. 2023</t>
        </is>
      </nc>
      <ndxf>
        <font>
          <b/>
          <sz val="18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0">
        <v>1498415</v>
      </nc>
      <ndxf>
        <numFmt numFmtId="4" formatCode="#,##0.00"/>
        <fill>
          <patternFill patternType="solid">
            <bgColor theme="6" tint="0.79998168889431442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1">
        <f>G60</f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2" start="0" length="0">
      <dxf>
        <numFmt numFmtId="4" formatCode="#,##0.00"/>
      </dxf>
    </rfmt>
  </rrc>
  <rrc rId="3962" sId="1" ref="G1:G1048576" action="deleteCol">
    <rfmt sheetId="1" xfDxf="1" sqref="G1:G1048576" start="0" length="0">
      <dxf>
        <font>
          <sz val="18"/>
          <color rgb="FF00B050"/>
          <name val="Times New Roman"/>
          <scheme val="none"/>
        </font>
      </dxf>
    </rfmt>
    <rfmt sheetId="1" sqref="G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3" t="inlineStr">
        <is>
          <t>Předpoklad plnění rozpočtu  2023</t>
        </is>
      </nc>
      <ndxf>
        <font>
          <b/>
          <sz val="18"/>
          <color rgb="FF00B050"/>
          <name val="Times New Roman"/>
          <scheme val="none"/>
        </font>
        <fill>
          <patternFill patternType="solid">
            <bgColor rgb="FFFFFF99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">
        <v>14500000</v>
      </nc>
      <ndxf>
        <font>
          <b/>
          <sz val="18"/>
          <color rgb="FF00B050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">
        <v>25223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">
        <v>179200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7">
        <v>1080000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8">
        <v>120000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">
        <v>161323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0">
        <v>732387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1">
        <v>73262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2">
        <v>13400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270000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4">
        <v>10000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5">
        <v>180000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180000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95000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8">
        <v>200000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9">
        <v>1000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0">
        <v>1269000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">
        <f>SUM(G4:G20)</f>
      </nc>
      <ndxf>
        <font>
          <b/>
          <sz val="18"/>
          <color rgb="FF00B050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2" t="inlineStr">
        <is>
          <t xml:space="preserve">Předpoklad plnění                      rozpočtu  2023 </t>
        </is>
      </nc>
      <ndxf>
        <font>
          <b/>
          <sz val="18"/>
          <color rgb="FF00B050"/>
          <name val="Times New Roman"/>
          <scheme val="none"/>
        </font>
        <fill>
          <patternFill patternType="solid">
            <bgColor rgb="FFFFFF99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3">
        <v>16214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4">
        <v>30000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5">
        <v>800000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6">
        <v>78000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7">
        <v>200000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8">
        <v>10000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9">
        <v>2550000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0">
        <v>117842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1">
        <v>35000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2">
        <v>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3">
        <v>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4">
        <v>740000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5">
        <v>585000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6">
        <v>30000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7">
        <v>950000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8">
        <v>40000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9">
        <v>800000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0">
        <v>100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">
        <v>65000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1500000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3">
        <v>350000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4">
        <v>500000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5">
        <v>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6">
        <v>149000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7">
        <v>2200000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8">
        <v>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9">
        <v>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0">
        <v>700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1">
        <v>19200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2">
        <v>1000000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3">
        <v>1340000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4">
        <v>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5">
        <v>2250000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6">
        <v>2610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7">
        <v>78072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8">
        <f>SUM(G23:G57)</f>
      </nc>
      <ndxf>
        <font>
          <b/>
          <sz val="18"/>
          <color rgb="FF00B050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9" t="inlineStr">
        <is>
          <t xml:space="preserve">Předpoklad plnění                      rozpočtu  2023 </t>
        </is>
      </nc>
      <ndxf>
        <font>
          <b/>
          <sz val="18"/>
          <color rgb="FF00B050"/>
          <name val="Times New Roman"/>
          <scheme val="none"/>
        </font>
        <fill>
          <patternFill patternType="solid">
            <bgColor rgb="FFFFFF99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0">
        <v>1556649</v>
      </nc>
      <ndxf>
        <numFmt numFmtId="4" formatCode="#,##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1">
        <v>1556649</v>
      </nc>
      <ndxf>
        <font>
          <b/>
          <sz val="18"/>
          <color rgb="FF00B050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963" sId="1" ref="F1:F1048576" action="deleteCol">
    <undo index="0" exp="area" ref3D="1" dr="$B$1:$F$73" dn="Z_ABED5FA7_F410_4B1A_91EE_70592C33E950_.wvu.PrintArea" sId="1"/>
    <undo index="0" exp="area" ref3D="1" dr="$B$1:$F$73" dn="Z_89646A96_9C19_4D99_A703_3D3D7BC38144_.wvu.PrintArea" sId="1"/>
    <rfmt sheetId="1" xfDxf="1" sqref="F1:F1048576" start="0" length="0">
      <dxf>
        <font>
          <sz val="18"/>
          <name val="Times New Roman"/>
          <scheme val="none"/>
        </font>
        <alignment horizontal="right" readingOrder="0"/>
      </dxf>
    </rfmt>
    <rfmt sheetId="1" sqref="F1" start="0" length="0">
      <dxf>
        <font>
          <b/>
          <i/>
          <sz val="1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" start="0" length="0">
      <dxf>
        <font>
          <b/>
          <i/>
          <sz val="18"/>
          <name val="Times New Roman"/>
          <scheme val="none"/>
        </font>
        <alignment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3" t="inlineStr">
        <is>
          <t>ROZPOČET           2023</t>
        </is>
      </nc>
      <ndxf>
        <font>
          <b/>
          <sz val="18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">
        <v>12700000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" start="0" length="0">
      <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">
        <v>134100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">
        <v>56000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">
        <v>48000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9">
        <v>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0">
        <v>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1">
        <v>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2">
        <v>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3">
        <v>232000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4">
        <v>10000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5">
        <v>25000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6">
        <v>120000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7">
        <v>60000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8">
        <v>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9">
        <v>1900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0">
        <v>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1">
        <f>SUM(F4:F20)</f>
      </nc>
      <ndxf>
        <font>
          <b/>
          <i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2" t="inlineStr">
        <is>
          <t>ROZPOČET           2023</t>
        </is>
      </nc>
      <ndxf>
        <font>
          <b/>
          <sz val="18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3">
        <v>17000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4">
        <v>100000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5">
        <v>945351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6">
        <v>100000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7">
        <v>170000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8">
        <v>50000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9">
        <v>1200000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30" start="0" length="0">
      <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31">
        <v>30000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2">
        <v>50000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3">
        <v>100000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4">
        <v>500000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5">
        <v>170000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6">
        <v>10000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7">
        <v>350000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8">
        <v>40000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9">
        <v>835000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0">
        <v>100000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1800000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3">
        <v>300000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4">
        <v>500000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5">
        <v>5000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6">
        <v>96000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7">
        <v>1200000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8">
        <v>5000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9">
        <v>5000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0">
        <v>2000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1">
        <v>30000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2">
        <v>300000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3">
        <v>1235000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4" start="0" length="0">
      <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55">
        <v>2000000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6">
        <v>5000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7">
        <v>80000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8">
        <f>SUM(F23:F57)</f>
      </nc>
      <ndxf>
        <font>
          <b/>
          <i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9" t="inlineStr">
        <is>
          <t>ROZPOČET           2023</t>
        </is>
      </nc>
      <ndxf>
        <font>
          <b/>
          <sz val="18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0">
        <v>956649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1">
        <v>956649</v>
      </nc>
      <ndxf>
        <font>
          <b/>
          <i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2" start="0" length="0">
      <dxf>
        <font>
          <b/>
          <sz val="18"/>
          <name val="Times New Roman"/>
          <scheme val="none"/>
        </font>
      </dxf>
    </rfmt>
    <rfmt sheetId="1" sqref="F63" start="0" length="0">
      <dxf>
        <font>
          <b/>
          <sz val="18"/>
          <name val="Times New Roman"/>
          <scheme val="none"/>
        </font>
        <numFmt numFmtId="4" formatCode="#,##0.00"/>
      </dxf>
    </rfmt>
    <rfmt sheetId="1" sqref="F68" start="0" length="0">
      <dxf>
        <font>
          <b/>
          <sz val="18"/>
          <name val="Times New Roman"/>
          <scheme val="none"/>
        </font>
      </dxf>
    </rfmt>
    <rfmt sheetId="1" sqref="F69" start="0" length="0">
      <dxf>
        <alignment wrapText="1" readingOrder="0"/>
      </dxf>
    </rfmt>
    <rfmt sheetId="1" sqref="F70" start="0" length="0">
      <dxf>
        <alignment wrapText="1" readingOrder="0"/>
      </dxf>
    </rfmt>
    <rfmt sheetId="1" sqref="F71" start="0" length="0">
      <dxf>
        <alignment wrapText="1" readingOrder="0"/>
      </dxf>
    </rfmt>
    <rfmt sheetId="1" sqref="F72" start="0" length="0">
      <dxf>
        <alignment wrapText="1" readingOrder="0"/>
      </dxf>
    </rfmt>
    <rfmt sheetId="1" sqref="F73" start="0" length="0">
      <dxf>
        <alignment wrapText="1" readingOrder="0"/>
      </dxf>
    </rfmt>
    <rfmt sheetId="1" sqref="F74" start="0" length="0">
      <dxf>
        <alignment wrapText="1" readingOrder="0"/>
      </dxf>
    </rfmt>
    <rfmt sheetId="1" sqref="F76" start="0" length="0">
      <dxf>
        <alignment wrapText="1" readingOrder="0"/>
      </dxf>
    </rfmt>
    <rfmt sheetId="1" sqref="F77" start="0" length="0">
      <dxf>
        <font>
          <b/>
          <sz val="18"/>
          <name val="Times New Roman"/>
          <scheme val="none"/>
        </font>
        <alignment wrapText="1" readingOrder="0"/>
      </dxf>
    </rfmt>
    <rfmt sheetId="1" sqref="F84" start="0" length="0">
      <dxf>
        <font>
          <b/>
          <sz val="18"/>
          <name val="Times New Roman"/>
          <scheme val="none"/>
        </font>
      </dxf>
    </rfmt>
    <rfmt sheetId="1" sqref="F100" start="0" length="0">
      <dxf>
        <alignment wrapText="1" readingOrder="0"/>
      </dxf>
    </rfmt>
  </rrc>
  <rcc rId="3964" sId="1">
    <oc r="E3" t="inlineStr">
      <is>
        <t>NÁVRH ROZPOČTU 2024</t>
      </is>
    </oc>
    <nc r="E3" t="inlineStr">
      <is>
        <t xml:space="preserve"> ROZPOČET 2024</t>
      </is>
    </nc>
  </rcc>
  <rcc rId="3965" sId="1">
    <oc r="E22" t="inlineStr">
      <is>
        <t>NÁVRH ROZPOČTU 2024</t>
      </is>
    </oc>
    <nc r="E22" t="inlineStr">
      <is>
        <t xml:space="preserve"> ROZPOČET 2024</t>
      </is>
    </nc>
  </rcc>
  <rcc rId="3966" sId="1" numFmtId="4">
    <oc r="E29">
      <v>1500000</v>
    </oc>
    <nc r="E29">
      <v>1600000</v>
    </nc>
  </rcc>
  <rcc rId="3967" sId="1" numFmtId="4">
    <oc r="E37">
      <v>666351</v>
    </oc>
    <nc r="E37">
      <v>566351</v>
    </nc>
  </rcc>
  <rcc rId="3968" sId="1" numFmtId="4">
    <oc r="E35">
      <v>170000</v>
    </oc>
    <nc r="E35">
      <v>197000</v>
    </nc>
  </rcc>
  <rcc rId="3969" sId="1" numFmtId="4">
    <oc r="E40">
      <v>100000</v>
    </oc>
    <nc r="E40">
      <v>73000</v>
    </nc>
  </rcc>
  <rcc rId="3970" sId="1">
    <oc r="B66" t="inlineStr">
      <is>
        <t xml:space="preserve">Schváleno zastupitelstvem obce na veřejném zasedání dne : </t>
      </is>
    </oc>
    <nc r="B66" t="inlineStr">
      <is>
        <t>Schváleno zastupitelstvem obce na veřejném zasedání dne : 18.12.2023</t>
      </is>
    </nc>
  </rcc>
  <rdn rId="0" localSheetId="1" customView="1" name="Z_33CD2FF0_10B1_4139_8726_2B28685AE245_.wvu.Rows" hidden="1" oldHidden="1">
    <oldFormula>'2024'!#REF!</oldFormula>
  </rdn>
  <rcv guid="{33CD2FF0-10B1-4139-8726-2B28685AE245}" action="delete"/>
  <rcv guid="{33CD2FF0-10B1-4139-8726-2B28685AE245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rc rId="3611" sId="1" ref="E1:E1048576" action="insertCol">
    <undo index="0" exp="area" ref3D="1" dr="$A$3:$XFD$3" dn="Z_33CD2FF0_10B1_4139_8726_2B28685AE245_.wvu.Rows" sId="1"/>
  </rrc>
  <rfmt sheetId="1" xfDxf="1" sqref="E4" start="0" length="0">
    <dxf>
      <font>
        <b/>
        <sz val="18"/>
        <name val="Times New Roman"/>
        <scheme val="none"/>
      </font>
      <fill>
        <patternFill patternType="solid">
          <bgColor rgb="FFFFFF99"/>
        </patternFill>
      </fill>
      <alignment horizontal="center" vertical="center" wrapText="1" shrinkToFi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12" sId="1">
    <nc r="E4" t="inlineStr">
      <is>
        <t>NÁVRH ROZPOČTU 2024</t>
      </is>
    </nc>
  </rcc>
  <rfmt sheetId="1" sqref="E4" start="0" length="2147483647">
    <dxf>
      <font>
        <color rgb="FFFF0000"/>
      </font>
    </dxf>
  </rfmt>
  <rfmt sheetId="1" sqref="F4" start="0" length="0">
    <dxf>
      <font>
        <sz val="18"/>
        <color rgb="FFFF0000"/>
        <name val="Times New Roman"/>
        <scheme val="none"/>
      </font>
      <fill>
        <patternFill>
          <bgColor theme="9" tint="0.39997558519241921"/>
        </patternFill>
      </fill>
    </dxf>
  </rfmt>
  <rcc rId="3613" sId="1">
    <oc r="F4" t="inlineStr">
      <is>
        <t>NÁVRH ROZPOČTU 2023</t>
      </is>
    </oc>
    <nc r="F4" t="inlineStr">
      <is>
        <t>ROZPOČET           2023</t>
      </is>
    </nc>
  </rcc>
  <rcc rId="3614" sId="1" xfDxf="1" dxf="1">
    <nc r="E19" t="inlineStr">
      <is>
        <t>NÁVRH ROZPOČTU 2024</t>
      </is>
    </nc>
    <ndxf>
      <font>
        <b/>
        <sz val="18"/>
        <name val="Times New Roman"/>
        <scheme val="none"/>
      </font>
      <fill>
        <patternFill patternType="solid">
          <bgColor rgb="FFFFFF99"/>
        </patternFill>
      </fill>
      <alignment horizontal="center" vertical="center" wrapText="1" shrinkToFi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5" sId="1" xfDxf="1" dxf="1">
    <nc r="E57" t="inlineStr">
      <is>
        <t>NÁVRH ROZPOČTU 2024</t>
      </is>
    </nc>
    <ndxf>
      <font>
        <b/>
        <sz val="18"/>
        <name val="Times New Roman"/>
        <scheme val="none"/>
      </font>
      <fill>
        <patternFill patternType="solid">
          <bgColor rgb="FFFFFF99"/>
        </patternFill>
      </fill>
      <alignment horizontal="center" vertical="center" wrapText="1" shrinkToFi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6" sId="1" odxf="1" dxf="1">
    <nc r="F19" t="inlineStr">
      <is>
        <t>ROZPOČET           2023</t>
      </is>
    </nc>
    <odxf>
      <numFmt numFmtId="4" formatCode="#,##0.00"/>
      <fill>
        <patternFill>
          <bgColor rgb="FFFFFF99"/>
        </patternFill>
      </fill>
      <alignment horizontal="right" readingOrder="0"/>
    </odxf>
    <ndxf>
      <numFmt numFmtId="0" formatCode="General"/>
      <fill>
        <patternFill>
          <bgColor theme="9" tint="0.39997558519241921"/>
        </patternFill>
      </fill>
      <alignment horizontal="center" readingOrder="0"/>
    </ndxf>
  </rcc>
  <rcc rId="3617" sId="1" odxf="1" dxf="1">
    <nc r="F57" t="inlineStr">
      <is>
        <t>ROZPOČET           2023</t>
      </is>
    </nc>
    <odxf>
      <numFmt numFmtId="4" formatCode="#,##0.00"/>
      <fill>
        <patternFill>
          <bgColor rgb="FFFFFF99"/>
        </patternFill>
      </fill>
      <alignment horizontal="right" readingOrder="0"/>
    </odxf>
    <ndxf>
      <numFmt numFmtId="0" formatCode="General"/>
      <fill>
        <patternFill>
          <bgColor theme="9" tint="0.39997558519241921"/>
        </patternFill>
      </fill>
      <alignment horizontal="center" readingOrder="0"/>
    </ndxf>
  </rcc>
  <rfmt sheetId="1" sqref="F5:F18">
    <dxf>
      <fill>
        <patternFill>
          <bgColor theme="9" tint="0.79998168889431442"/>
        </patternFill>
      </fill>
    </dxf>
  </rfmt>
  <rfmt sheetId="1" sqref="F20:F56">
    <dxf>
      <fill>
        <patternFill>
          <bgColor theme="9" tint="0.79998168889431442"/>
        </patternFill>
      </fill>
    </dxf>
  </rfmt>
  <rfmt sheetId="1" sqref="F58">
    <dxf>
      <fill>
        <patternFill patternType="solid">
          <bgColor theme="9" tint="0.79998168889431442"/>
        </patternFill>
      </fill>
    </dxf>
  </rfmt>
  <rrc rId="3618" sId="1" ref="G1:G1048576" action="deleteCol">
    <undo index="0" exp="area" ref3D="1" dr="$B$1:$G$71" dn="Z_ABED5FA7_F410_4B1A_91EE_70592C33E950_.wvu.PrintArea" sId="1"/>
    <undo index="0" exp="area" ref3D="1" dr="$B$1:$G$71" dn="Z_89646A96_9C19_4D99_A703_3D3D7BC38144_.wvu.PrintArea" sId="1"/>
    <undo index="0" exp="area" ref3D="1" dr="$A$3:$XFD$3" dn="Z_33CD2FF0_10B1_4139_8726_2B28685AE245_.wvu.Rows" sId="1"/>
    <rfmt sheetId="1" xfDxf="1" sqref="G1:G1048576" start="0" length="0">
      <dxf>
        <font>
          <color rgb="FFFF0000"/>
          <name val="Times New Roman"/>
          <scheme val="none"/>
        </font>
      </dxf>
    </rfmt>
    <rfmt sheetId="1" sqref="G1" start="0" length="0">
      <dxf>
        <font>
          <b/>
          <i/>
          <sz val="18"/>
          <color rgb="FFFF0000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" start="0" length="0">
      <dxf>
        <font>
          <b/>
          <i/>
          <sz val="18"/>
          <color rgb="FFFF0000"/>
          <name val="Times New Roman"/>
          <scheme val="none"/>
        </font>
        <alignment horizontal="center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" start="0" length="0">
      <dxf>
        <font>
          <sz val="18"/>
          <color rgb="FFFF0000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4" t="inlineStr">
        <is>
          <t>ROZPOČET           2022</t>
        </is>
      </nc>
      <ndxf>
        <font>
          <b/>
          <sz val="18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">
        <v>9978949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" start="0" length="0">
      <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7">
        <v>133700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8">
        <v>2034000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">
        <v>48000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0">
        <v>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1">
        <v>744000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2">
        <v>232000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10000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4">
        <v>20000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5">
        <v>120000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60000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2000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f>SUM(G5:G17)</f>
      </nc>
      <ndxf>
        <font>
          <b/>
          <i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" t="inlineStr">
        <is>
          <t>rozpočet 2022</t>
        </is>
      </nc>
      <ndxf>
        <font>
          <b/>
          <sz val="18"/>
          <color rgb="FFFF0000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0">
        <v>16000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900000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2">
        <v>1200000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3" start="0" length="0">
      <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4">
        <v>145000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5">
        <v>20000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6">
        <v>1000000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7">
        <v>1550000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8">
        <v>30000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9">
        <v>50000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0">
        <v>100000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1">
        <v>400000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2">
        <v>370000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3">
        <v>10000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4">
        <v>400000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5">
        <v>40000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6">
        <v>835000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7">
        <v>30000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38" start="0" length="0">
      <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39">
        <v>600000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0">
        <v>300000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">
        <v>500000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5000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3">
        <v>96000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4">
        <v>600000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5">
        <v>5000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6">
        <v>5000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7">
        <v>2000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8">
        <v>30000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9">
        <v>300000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0">
        <v>945000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51" start="0" length="0">
      <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52">
        <v>1900000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53" start="0" length="0">
      <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54">
        <v>7000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5">
        <v>35000</v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6">
        <f>SUM(G20:G55)</f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7" t="inlineStr">
        <is>
          <t>rozpočet 2022</t>
        </is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39997558519241921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8">
        <v>956649</v>
      </nc>
      <ndxf>
        <font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9">
        <f>G58</f>
      </nc>
      <ndxf>
        <font>
          <b/>
          <sz val="18"/>
          <color rgb="FFFF0000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0" start="0" length="0">
      <dxf>
        <font>
          <b/>
          <sz val="18"/>
          <color rgb="FFFF0000"/>
          <name val="Times New Roman"/>
          <scheme val="none"/>
        </font>
        <numFmt numFmtId="4" formatCode="#,##0.00"/>
        <alignment horizontal="right" vertical="top" readingOrder="0"/>
      </dxf>
    </rfmt>
    <rfmt sheetId="1" sqref="G61" start="0" length="0">
      <dxf>
        <font>
          <b/>
          <sz val="18"/>
          <color rgb="FFFF0000"/>
          <name val="Times New Roman"/>
          <scheme val="none"/>
        </font>
        <numFmt numFmtId="4" formatCode="#,##0.00"/>
        <alignment horizontal="right" vertical="top" readingOrder="0"/>
      </dxf>
    </rfmt>
    <rfmt sheetId="1" sqref="G62" start="0" length="0">
      <dxf>
        <font>
          <sz val="18"/>
          <color rgb="FFFF0000"/>
          <name val="Times New Roman"/>
          <scheme val="none"/>
        </font>
      </dxf>
    </rfmt>
    <rfmt sheetId="1" sqref="G63" start="0" length="0">
      <dxf>
        <font>
          <sz val="18"/>
          <color rgb="FFFF0000"/>
          <name val="Times New Roman"/>
          <scheme val="none"/>
        </font>
      </dxf>
    </rfmt>
    <rfmt sheetId="1" sqref="G64" start="0" length="0">
      <dxf>
        <font>
          <sz val="18"/>
          <color rgb="FFFF0000"/>
          <name val="Times New Roman"/>
          <scheme val="none"/>
        </font>
      </dxf>
    </rfmt>
    <rfmt sheetId="1" sqref="G65" start="0" length="0">
      <dxf>
        <font>
          <sz val="18"/>
          <color rgb="FFFF0000"/>
          <name val="Times New Roman"/>
          <scheme val="none"/>
        </font>
      </dxf>
    </rfmt>
    <rfmt sheetId="1" sqref="G66" start="0" length="0">
      <dxf>
        <font>
          <b/>
          <sz val="18"/>
          <color rgb="FFFF0000"/>
          <name val="Times New Roman"/>
          <scheme val="none"/>
        </font>
      </dxf>
    </rfmt>
    <rfmt sheetId="1" sqref="G67" start="0" length="0">
      <dxf>
        <font>
          <sz val="18"/>
          <color rgb="FFFF0000"/>
          <name val="Times New Roman"/>
          <scheme val="none"/>
        </font>
        <alignment vertical="top" wrapText="1" readingOrder="0"/>
      </dxf>
    </rfmt>
    <rfmt sheetId="1" sqref="G68" start="0" length="0">
      <dxf>
        <font>
          <sz val="18"/>
          <color rgb="FFFF0000"/>
          <name val="Times New Roman"/>
          <scheme val="none"/>
        </font>
        <alignment vertical="top" wrapText="1" readingOrder="0"/>
      </dxf>
    </rfmt>
    <rfmt sheetId="1" sqref="G69" start="0" length="0">
      <dxf>
        <font>
          <sz val="18"/>
          <color rgb="FFFF0000"/>
          <name val="Times New Roman"/>
          <scheme val="none"/>
        </font>
        <alignment vertical="top" wrapText="1" readingOrder="0"/>
      </dxf>
    </rfmt>
    <rfmt sheetId="1" sqref="G70" start="0" length="0">
      <dxf>
        <font>
          <sz val="12"/>
          <color rgb="FFFF0000"/>
          <name val="Times New Roman"/>
          <scheme val="none"/>
        </font>
        <alignment vertical="top" wrapText="1" readingOrder="0"/>
      </dxf>
    </rfmt>
    <rfmt sheetId="1" sqref="G71" start="0" length="0">
      <dxf>
        <font>
          <sz val="12"/>
          <color rgb="FFFF0000"/>
          <name val="Times New Roman"/>
          <scheme val="none"/>
        </font>
        <alignment vertical="top" wrapText="1" readingOrder="0"/>
      </dxf>
    </rfmt>
    <rfmt sheetId="1" sqref="G72" start="0" length="0">
      <dxf>
        <font>
          <sz val="12"/>
          <color rgb="FFFF0000"/>
          <name val="Times New Roman"/>
          <scheme val="none"/>
        </font>
        <alignment vertical="top" wrapText="1" readingOrder="0"/>
      </dxf>
    </rfmt>
    <rfmt sheetId="1" sqref="G74" start="0" length="0">
      <dxf>
        <font>
          <sz val="12"/>
          <color rgb="FFFF0000"/>
          <name val="Times New Roman"/>
          <scheme val="none"/>
        </font>
        <alignment vertical="top" wrapText="1" readingOrder="0"/>
      </dxf>
    </rfmt>
    <rfmt sheetId="1" sqref="G75" start="0" length="0">
      <dxf>
        <font>
          <b/>
          <sz val="12"/>
          <color rgb="FFFF0000"/>
          <name val="Times New Roman"/>
          <scheme val="none"/>
        </font>
        <alignment vertical="top" wrapText="1" readingOrder="0"/>
      </dxf>
    </rfmt>
    <rfmt sheetId="1" sqref="G77" start="0" length="0">
      <dxf>
        <font>
          <sz val="11"/>
          <color rgb="FFFF0000"/>
          <name val="Times New Roman"/>
          <scheme val="none"/>
        </font>
      </dxf>
    </rfmt>
    <rfmt sheetId="1" sqref="G78" start="0" length="0">
      <dxf>
        <font>
          <sz val="11"/>
          <color rgb="FFFF0000"/>
          <name val="Times New Roman"/>
          <scheme val="none"/>
        </font>
      </dxf>
    </rfmt>
    <rfmt sheetId="1" sqref="G79" start="0" length="0">
      <dxf>
        <font>
          <sz val="11"/>
          <color rgb="FFFF0000"/>
          <name val="Times New Roman"/>
          <scheme val="none"/>
        </font>
      </dxf>
    </rfmt>
    <rfmt sheetId="1" sqref="G80" start="0" length="0">
      <dxf>
        <font>
          <sz val="11"/>
          <color rgb="FFFF0000"/>
          <name val="Times New Roman"/>
          <scheme val="none"/>
        </font>
      </dxf>
    </rfmt>
    <rfmt sheetId="1" sqref="G81" start="0" length="0">
      <dxf>
        <font>
          <sz val="11"/>
          <color rgb="FFFF0000"/>
          <name val="Times New Roman"/>
          <scheme val="none"/>
        </font>
      </dxf>
    </rfmt>
    <rfmt sheetId="1" sqref="G82" start="0" length="0">
      <dxf>
        <font>
          <b/>
          <sz val="11"/>
          <color rgb="FFFF0000"/>
          <name val="Times New Roman"/>
          <scheme val="none"/>
        </font>
      </dxf>
    </rfmt>
    <rfmt sheetId="1" sqref="G83" start="0" length="0">
      <dxf>
        <font>
          <sz val="11"/>
          <color rgb="FFFF0000"/>
          <name val="Times New Roman"/>
          <scheme val="none"/>
        </font>
      </dxf>
    </rfmt>
    <rfmt sheetId="1" sqref="G84" start="0" length="0">
      <dxf>
        <font>
          <sz val="11"/>
          <color rgb="FFFF0000"/>
          <name val="Times New Roman"/>
          <scheme val="none"/>
        </font>
      </dxf>
    </rfmt>
    <rfmt sheetId="1" sqref="G85" start="0" length="0">
      <dxf>
        <font>
          <sz val="11"/>
          <color rgb="FFFF0000"/>
          <name val="Times New Roman"/>
          <scheme val="none"/>
        </font>
      </dxf>
    </rfmt>
    <rfmt sheetId="1" sqref="G86" start="0" length="0">
      <dxf>
        <font>
          <sz val="11"/>
          <color rgb="FFFF0000"/>
          <name val="Times New Roman"/>
          <scheme val="none"/>
        </font>
      </dxf>
    </rfmt>
    <rfmt sheetId="1" sqref="G87" start="0" length="0">
      <dxf>
        <font>
          <sz val="11"/>
          <color rgb="FFFF0000"/>
          <name val="Times New Roman"/>
          <scheme val="none"/>
        </font>
      </dxf>
    </rfmt>
    <rfmt sheetId="1" sqref="G91" start="0" length="0">
      <dxf>
        <font>
          <sz val="11"/>
          <color rgb="FFFF0000"/>
          <name val="Times New Roman"/>
          <scheme val="none"/>
        </font>
      </dxf>
    </rfmt>
    <rfmt sheetId="1" sqref="G92" start="0" length="0">
      <dxf>
        <font>
          <sz val="11"/>
          <color rgb="FFFF0000"/>
          <name val="Times New Roman"/>
          <scheme val="none"/>
        </font>
      </dxf>
    </rfmt>
    <rfmt sheetId="1" sqref="G93" start="0" length="0">
      <dxf>
        <font>
          <sz val="11"/>
          <color rgb="FFFF0000"/>
          <name val="Times New Roman"/>
          <scheme val="none"/>
        </font>
      </dxf>
    </rfmt>
    <rfmt sheetId="1" sqref="G94" start="0" length="0">
      <dxf>
        <font>
          <sz val="11"/>
          <color rgb="FFFF0000"/>
          <name val="Times New Roman"/>
          <scheme val="none"/>
        </font>
      </dxf>
    </rfmt>
    <rfmt sheetId="1" sqref="G95" start="0" length="0">
      <dxf>
        <font>
          <sz val="11"/>
          <color rgb="FFFF0000"/>
          <name val="Times New Roman"/>
          <scheme val="none"/>
        </font>
      </dxf>
    </rfmt>
    <rfmt sheetId="1" sqref="G96" start="0" length="0">
      <dxf>
        <font>
          <sz val="11"/>
          <color rgb="FFFF0000"/>
          <name val="Times New Roman"/>
          <scheme val="none"/>
        </font>
      </dxf>
    </rfmt>
    <rfmt sheetId="1" sqref="G98" start="0" length="0">
      <dxf>
        <font>
          <sz val="14"/>
          <color rgb="FFFF0000"/>
          <name val="Times New Roman"/>
          <scheme val="none"/>
        </font>
        <alignment vertical="top" wrapText="1" readingOrder="0"/>
      </dxf>
    </rfmt>
  </rrc>
  <rcc rId="3619" sId="1">
    <oc r="H4" t="inlineStr">
      <is>
        <t>Předpoklad plnění rozpočtu  2022</t>
      </is>
    </oc>
    <nc r="H4" t="inlineStr">
      <is>
        <t>Předpoklad plnění rozpočtu  2023</t>
      </is>
    </nc>
  </rcc>
  <rcc rId="3620" sId="1">
    <nc r="E58">
      <v>1556649</v>
    </nc>
  </rcc>
  <rfmt sheetId="1" sqref="E1:E1048576">
    <dxf>
      <numFmt numFmtId="2" formatCode="0.00"/>
    </dxf>
  </rfmt>
  <rfmt sheetId="1" sqref="E1:E1048576">
    <dxf>
      <numFmt numFmtId="4" formatCode="#,##0.00"/>
    </dxf>
  </rfmt>
  <rcc rId="3621" sId="1">
    <nc r="E59">
      <f>E58</f>
    </nc>
  </rcc>
  <rcc rId="3622" sId="1">
    <oc r="B62" t="inlineStr">
      <is>
        <t>Návrh zveřejněn na pevné úřední desce: 5.12.2022</t>
      </is>
    </oc>
    <nc r="B62" t="inlineStr">
      <is>
        <t>Návrh zveřejněn na pevné úřední desce: 5.12.2023</t>
      </is>
    </nc>
  </rcc>
  <rcc rId="3623" sId="1" numFmtId="4">
    <oc r="G5">
      <v>10568734</v>
    </oc>
    <nc r="G5">
      <v>12226900</v>
    </nc>
  </rcc>
  <rcc rId="3624" sId="1" numFmtId="4">
    <oc r="G6">
      <v>70551</v>
    </oc>
    <nc r="G6">
      <v>25223</v>
    </nc>
  </rcc>
  <rcc rId="3625" sId="1" numFmtId="4">
    <oc r="G7">
      <v>111750</v>
    </oc>
    <nc r="G7">
      <v>149330</v>
    </nc>
  </rcc>
  <rcc rId="3626" sId="1" numFmtId="4">
    <oc r="G8">
      <v>1957703</v>
    </oc>
    <nc r="G8">
      <v>1065618</v>
    </nc>
  </rcc>
  <rcc rId="3627" sId="1" numFmtId="4">
    <oc r="G9">
      <v>96234</v>
    </oc>
    <nc r="G9">
      <v>117566</v>
    </nc>
  </rcc>
  <rcc rId="3628" sId="1">
    <oc r="G4" t="inlineStr">
      <is>
        <t>Plnění 10/ 2022</t>
      </is>
    </oc>
    <nc r="G4" t="inlineStr">
      <is>
        <t>Plnění 10/ 2023 cca</t>
      </is>
    </nc>
  </rcc>
  <rcc rId="3629" sId="1" numFmtId="4">
    <oc r="G10">
      <v>781438</v>
    </oc>
    <nc r="G10">
      <v>61323</v>
    </nc>
  </rcc>
  <rrc rId="3630" sId="1" ref="A12:XFD12" action="insertRow"/>
  <rcc rId="3631" sId="1">
    <nc r="B12">
      <v>3399</v>
    </nc>
  </rcc>
  <rcc rId="3632" sId="1">
    <nc r="C12">
      <v>2112</v>
    </nc>
  </rcc>
  <rcc rId="3633" sId="1">
    <nc r="D12" t="inlineStr">
      <is>
        <t>Příjem z prodeje (kniha)</t>
      </is>
    </nc>
  </rcc>
  <rcc rId="3634" sId="1" numFmtId="4">
    <nc r="E12">
      <v>20000</v>
    </nc>
  </rcc>
  <rfmt sheetId="1" sqref="E1:E1048576">
    <dxf>
      <alignment horizontal="right" readingOrder="0"/>
    </dxf>
  </rfmt>
  <rfmt sheetId="1" sqref="E1:H1048576" start="0" length="2147483647">
    <dxf>
      <font>
        <sz val="18"/>
      </font>
    </dxf>
  </rfmt>
  <rfmt sheetId="1" sqref="E4">
    <dxf>
      <alignment horizontal="center" readingOrder="0"/>
    </dxf>
  </rfmt>
  <rfmt sheetId="1" sqref="E20">
    <dxf>
      <alignment horizontal="center" readingOrder="0"/>
    </dxf>
  </rfmt>
  <rfmt sheetId="1" sqref="E58">
    <dxf>
      <alignment horizontal="center" readingOrder="0"/>
    </dxf>
  </rfmt>
  <rcc rId="3635" sId="1" numFmtId="4">
    <nc r="G12">
      <v>13400</v>
    </nc>
  </rcc>
  <rcc rId="3636" sId="1" numFmtId="4">
    <oc r="G13">
      <v>184300</v>
    </oc>
    <nc r="G13">
      <v>253500</v>
    </nc>
  </rcc>
  <rcc rId="3637" sId="1" numFmtId="4">
    <oc r="G14">
      <v>3030</v>
    </oc>
    <nc r="G14">
      <v>9310</v>
    </nc>
  </rcc>
  <rcc rId="3638" sId="1" numFmtId="4">
    <oc r="G15">
      <v>25217</v>
    </oc>
    <nc r="G15">
      <v>77334</v>
    </nc>
  </rcc>
  <rcc rId="3639" sId="1" numFmtId="4">
    <oc r="G16">
      <v>108121</v>
    </oc>
    <nc r="G16">
      <v>83481</v>
    </nc>
  </rcc>
  <rcc rId="3640" sId="1" numFmtId="4">
    <oc r="G18">
      <v>146</v>
    </oc>
    <nc r="G18">
      <v>70</v>
    </nc>
  </rcc>
  <rrc rId="3641" sId="1" ref="A19:XFD19" action="insertRow"/>
  <rcc rId="3642" sId="1">
    <nc r="B19">
      <v>6402</v>
    </nc>
  </rcc>
  <rcc rId="3643" sId="1">
    <nc r="D19" t="inlineStr">
      <is>
        <t>Finanční vypořádání mezi obcemi</t>
      </is>
    </nc>
  </rcc>
  <rcc rId="3644" sId="1">
    <nc r="C19">
      <v>2226</v>
    </nc>
  </rcc>
  <rcc rId="3645" sId="1" numFmtId="4">
    <nc r="G19">
      <v>1269000</v>
    </nc>
  </rcc>
  <rcc rId="3646" sId="1" endOfListFormulaUpdate="1">
    <oc r="G20">
      <f>SUM(G5:G18)</f>
    </oc>
    <nc r="G20">
      <f>SUM(G5:G19)</f>
    </nc>
  </rcc>
  <rcc rId="3647" sId="1" numFmtId="4">
    <oc r="G22">
      <v>17000</v>
    </oc>
    <nc r="G22">
      <v>16214</v>
    </nc>
  </rcc>
  <rcc rId="3648" sId="1" numFmtId="4">
    <oc r="G23">
      <v>860000</v>
    </oc>
    <nc r="G23">
      <v>6050</v>
    </nc>
  </rcc>
  <rcc rId="3649" sId="1" numFmtId="4">
    <oc r="G24">
      <v>1202000</v>
    </oc>
    <nc r="G24">
      <v>513470</v>
    </nc>
  </rcc>
  <rcc rId="3650" sId="1" numFmtId="4">
    <oc r="G25">
      <v>127000</v>
    </oc>
    <nc r="G25">
      <v>78000</v>
    </nc>
  </rcc>
  <rcc rId="3651" sId="1" numFmtId="4">
    <oc r="G26">
      <v>143000</v>
    </oc>
    <nc r="G26">
      <v>188752</v>
    </nc>
  </rcc>
  <rcc rId="3652" sId="1" numFmtId="4">
    <oc r="G27">
      <v>20000</v>
    </oc>
    <nc r="G27">
      <v>4102</v>
    </nc>
  </rcc>
  <rcc rId="3653" sId="1" numFmtId="4">
    <oc r="G28">
      <v>1107000</v>
    </oc>
    <nc r="G28">
      <v>2233621</v>
    </nc>
  </rcc>
  <rcc rId="3654" sId="1" numFmtId="4">
    <oc r="G29">
      <v>1378000</v>
    </oc>
    <nc r="G29">
      <v>117842</v>
    </nc>
  </rcc>
  <rcc rId="3655" sId="1" numFmtId="4">
    <oc r="G30">
      <v>17000</v>
    </oc>
    <nc r="G30">
      <v>28500</v>
    </nc>
  </rcc>
  <rcc rId="3656" sId="1" numFmtId="4">
    <oc r="G33">
      <v>673000</v>
    </oc>
    <nc r="G33">
      <v>695780</v>
    </nc>
  </rcc>
  <rcc rId="3657" sId="1" numFmtId="4">
    <oc r="G34">
      <v>170000</v>
    </oc>
    <nc r="G34">
      <v>585000</v>
    </nc>
  </rcc>
  <rcc rId="3658" sId="1" numFmtId="4">
    <oc r="G35">
      <v>10000</v>
    </oc>
    <nc r="G35">
      <v>30000</v>
    </nc>
  </rcc>
  <rcc rId="3659" sId="1" numFmtId="4">
    <oc r="G36">
      <v>339000</v>
    </oc>
    <nc r="G36">
      <v>709624</v>
    </nc>
  </rcc>
  <rcc rId="3660" sId="1" numFmtId="4">
    <oc r="G37">
      <v>34000</v>
    </oc>
    <nc r="G37">
      <v>28059</v>
    </nc>
  </rcc>
  <rcc rId="3661" sId="1" numFmtId="4">
    <oc r="G38">
      <v>501000</v>
    </oc>
    <nc r="G38">
      <v>568660</v>
    </nc>
  </rcc>
  <rcc rId="3662" sId="1" numFmtId="4">
    <oc r="G41">
      <v>1156000</v>
    </oc>
    <nc r="G41">
      <v>1076093</v>
    </nc>
  </rcc>
  <rcc rId="3663" sId="1" numFmtId="4">
    <oc r="G42">
      <v>204000</v>
    </oc>
    <nc r="G42">
      <v>375207</v>
    </nc>
  </rcc>
  <rcc rId="3664" sId="1" numFmtId="4">
    <oc r="G43">
      <v>290000</v>
    </oc>
    <nc r="G43">
      <v>434913</v>
    </nc>
  </rcc>
  <rcc rId="3665" sId="1" numFmtId="4">
    <oc r="G45">
      <v>72600</v>
    </oc>
    <nc r="G45">
      <v>148588</v>
    </nc>
  </rcc>
  <rcc rId="3666" sId="1" numFmtId="4">
    <oc r="G46">
      <v>1224000</v>
    </oc>
    <nc r="G46">
      <v>1995000</v>
    </nc>
  </rcc>
  <rcc rId="3667" sId="1" numFmtId="4">
    <oc r="G49">
      <v>900</v>
    </oc>
    <nc r="G49">
      <v>700</v>
    </nc>
  </rcc>
  <rcc rId="3668" sId="1" numFmtId="4">
    <oc r="G50">
      <v>0</v>
    </oc>
    <nc r="G50">
      <v>19200</v>
    </nc>
  </rcc>
  <rcc rId="3669" sId="1" numFmtId="4">
    <oc r="G51">
      <v>1017000</v>
    </oc>
    <nc r="G51">
      <v>599000</v>
    </nc>
  </rcc>
  <rcc rId="3670" sId="1" numFmtId="4">
    <oc r="G52">
      <v>779000</v>
    </oc>
    <nc r="G52">
      <v>1086200</v>
    </nc>
  </rcc>
  <rcc rId="3671" sId="1">
    <oc r="D53" t="inlineStr">
      <is>
        <t>Volby do zastupitelstev obcí</t>
      </is>
    </oc>
    <nc r="D53" t="inlineStr">
      <is>
        <t>Volby prezident</t>
      </is>
    </nc>
  </rcc>
  <rcc rId="3672" sId="1">
    <oc r="B53">
      <v>6115</v>
    </oc>
    <nc r="B53">
      <v>6118</v>
    </nc>
  </rcc>
  <rcc rId="3673" sId="1" numFmtId="4">
    <oc r="G53">
      <v>18868</v>
    </oc>
    <nc r="G53">
      <v>0</v>
    </nc>
  </rcc>
  <rcc rId="3674" sId="1" numFmtId="4">
    <oc r="H53">
      <v>18868</v>
    </oc>
    <nc r="H53">
      <v>25223</v>
    </nc>
  </rcc>
  <rcc rId="3675" sId="1" numFmtId="4">
    <oc r="G54">
      <v>1758000</v>
    </oc>
    <nc r="G54">
      <v>1978554</v>
    </nc>
  </rcc>
  <rrc rId="3676" sId="1" ref="A55:XFD55" action="deleteRow">
    <rfmt sheetId="1" xfDxf="1" sqref="A55:XFD55" start="0" length="0">
      <dxf>
        <font>
          <name val="Times New Roman"/>
          <scheme val="none"/>
        </font>
      </dxf>
    </rfmt>
    <rfmt sheetId="1" sqref="A55" start="0" length="0">
      <dxf>
        <font>
          <sz val="1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55">
        <v>6221</v>
      </nc>
      <ndxf>
        <font>
          <sz val="1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5" start="0" length="0">
      <dxf>
        <font>
          <sz val="1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55" t="inlineStr">
        <is>
          <t>Neinvestiční tranféry cizím státům</t>
        </is>
      </nc>
      <ndxf>
        <font>
          <b/>
          <sz val="18"/>
          <name val="Times New Roman"/>
          <scheme val="none"/>
        </font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55" start="0" length="0">
      <dxf>
        <font>
          <b/>
          <sz val="18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5" start="0" length="0">
      <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55">
        <v>20000</v>
      </nc>
      <ndxf>
        <font>
          <b/>
          <sz val="18"/>
          <name val="Times New Roman"/>
          <scheme val="none"/>
        </font>
        <numFmt numFmtId="4" formatCode="#,##0.00"/>
        <fill>
          <patternFill patternType="solid">
            <bgColor theme="6" tint="0.79998168889431442"/>
          </patternFill>
        </fill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5">
        <v>20000</v>
      </nc>
      <ndxf>
        <font>
          <b/>
          <sz val="18"/>
          <color rgb="FF00B050"/>
          <name val="Times New Roman"/>
          <scheme val="none"/>
        </font>
        <numFmt numFmtId="4" formatCode="#,##0.00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5" start="0" length="0">
      <dxf>
        <font>
          <sz val="20"/>
          <name val="Times New Roman"/>
          <scheme val="none"/>
        </font>
        <numFmt numFmtId="164" formatCode="#,##0.00\ _K_č"/>
        <fill>
          <patternFill patternType="solid">
            <bgColor theme="0"/>
          </patternFill>
        </fill>
        <alignment horizontal="left" vertical="top" readingOrder="0"/>
      </dxf>
    </rfmt>
    <rfmt sheetId="1" sqref="J55" start="0" length="0">
      <dxf>
        <font>
          <sz val="20"/>
          <name val="Times New Roman"/>
          <scheme val="none"/>
        </font>
        <numFmt numFmtId="164" formatCode="#,##0.00\ _K_č"/>
        <fill>
          <patternFill patternType="solid">
            <bgColor theme="0"/>
          </patternFill>
        </fill>
      </dxf>
    </rfmt>
    <rfmt sheetId="1" sqref="K55" start="0" length="0">
      <dxf>
        <font>
          <sz val="20"/>
          <name val="Times New Roman"/>
          <scheme val="none"/>
        </font>
        <numFmt numFmtId="164" formatCode="#,##0.00\ _K_č"/>
      </dxf>
    </rfmt>
    <rfmt sheetId="1" sqref="L55" start="0" length="0">
      <dxf>
        <font>
          <sz val="20"/>
          <name val="Times New Roman"/>
          <scheme val="none"/>
        </font>
        <numFmt numFmtId="164" formatCode="#,##0.00\ _K_č"/>
      </dxf>
    </rfmt>
    <rfmt sheetId="1" sqref="M55" start="0" length="0">
      <dxf>
        <font>
          <sz val="20"/>
          <name val="Times New Roman"/>
          <scheme val="none"/>
        </font>
        <numFmt numFmtId="164" formatCode="#,##0.00\ _K_č"/>
      </dxf>
    </rfmt>
    <rfmt sheetId="1" sqref="N55" start="0" length="0">
      <dxf>
        <font>
          <sz val="20"/>
          <name val="Times New Roman"/>
          <scheme val="none"/>
        </font>
      </dxf>
    </rfmt>
  </rrc>
  <rcc rId="3677" sId="1" numFmtId="4">
    <oc r="G55">
      <v>1000</v>
    </oc>
    <nc r="G55">
      <v>2610</v>
    </nc>
  </rcc>
  <rcc rId="3678" sId="1" numFmtId="4">
    <oc r="G56">
      <v>76000</v>
    </oc>
    <nc r="G56">
      <v>78072</v>
    </nc>
  </rcc>
  <rcc rId="3679" sId="1" numFmtId="4">
    <oc r="G59">
      <v>898415</v>
    </oc>
    <nc r="G59">
      <v>1498415</v>
    </nc>
  </rcc>
  <rcc rId="3680" sId="1">
    <oc r="G58" t="inlineStr">
      <is>
        <t>Plnění 3.Q. 2022</t>
      </is>
    </oc>
    <nc r="G58" t="inlineStr">
      <is>
        <t>Plnění 3.Q. 2023</t>
      </is>
    </nc>
  </rcc>
  <rcc rId="3681" sId="1">
    <oc r="H58" t="inlineStr">
      <is>
        <t xml:space="preserve">Předpoklad plnění                      rozpočtu  2022 </t>
      </is>
    </oc>
    <nc r="H58" t="inlineStr">
      <is>
        <t xml:space="preserve">Předpoklad plnění                      rozpočtu  2023 </t>
      </is>
    </nc>
  </rcc>
  <rcc rId="3682" sId="1">
    <oc r="H21" t="inlineStr">
      <is>
        <t xml:space="preserve">Předpoklad plnění                      rozpočtu  2022 </t>
      </is>
    </oc>
    <nc r="H21" t="inlineStr">
      <is>
        <t xml:space="preserve">Předpoklad plnění                      rozpočtu  2023 </t>
      </is>
    </nc>
  </rcc>
  <rfmt sheetId="1" sqref="H21" start="0" length="2147483647">
    <dxf>
      <font>
        <color rgb="FF00B050"/>
      </font>
    </dxf>
  </rfmt>
  <rcc rId="3683" sId="1">
    <oc r="G21" t="inlineStr">
      <is>
        <t>Plnění 3.Q. 2022 cca</t>
      </is>
    </oc>
    <nc r="G21" t="inlineStr">
      <is>
        <t>Plnění 3.Q. 2023 cca</t>
      </is>
    </nc>
  </rcc>
  <rfmt sheetId="1" sqref="G57">
    <dxf>
      <fill>
        <patternFill>
          <bgColor theme="6" tint="0.79998168889431442"/>
        </patternFill>
      </fill>
    </dxf>
  </rfmt>
  <rfmt sheetId="1" sqref="G60">
    <dxf>
      <fill>
        <patternFill>
          <bgColor theme="6" tint="0.79998168889431442"/>
        </patternFill>
      </fill>
    </dxf>
  </rfmt>
  <rfmt sheetId="1" sqref="F60">
    <dxf>
      <fill>
        <patternFill>
          <bgColor theme="9" tint="0.79998168889431442"/>
        </patternFill>
      </fill>
    </dxf>
  </rfmt>
  <rcc rId="3684" sId="1">
    <nc r="E20">
      <f>SUM(E5:E19)</f>
    </nc>
  </rcc>
  <rcc rId="3685" sId="1">
    <oc r="D57" t="inlineStr">
      <is>
        <t>Úhrn výdajů obce celkem</t>
      </is>
    </oc>
    <nc r="D57"/>
  </rcc>
  <rcc rId="3686" sId="1">
    <nc r="E57">
      <f>SUM(E22:E56)</f>
    </nc>
  </rcc>
  <rcc rId="3687" sId="1">
    <nc r="D61" t="inlineStr">
      <is>
        <t>kontrola</t>
      </is>
    </nc>
  </rcc>
  <rcc rId="3688" sId="1">
    <nc r="E61">
      <f>E20-E57-E60</f>
    </nc>
  </rcc>
  <rfmt sheetId="3" sqref="A1" start="0" length="0">
    <dxf>
      <font>
        <b/>
        <sz val="16"/>
        <color theme="1"/>
        <name val="Calibri"/>
        <scheme val="minor"/>
      </font>
      <alignment horizontal="center" vertical="top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3" sqref="B1" start="0" length="0">
    <dxf>
      <font>
        <b/>
        <sz val="16"/>
        <color theme="1"/>
        <name val="Calibri"/>
        <scheme val="minor"/>
      </font>
      <alignment horizontal="center" vertical="top" readingOrder="0"/>
      <border outline="0">
        <top style="medium">
          <color indexed="64"/>
        </top>
        <bottom style="medium">
          <color indexed="64"/>
        </bottom>
      </border>
    </dxf>
  </rfmt>
  <rfmt sheetId="3" sqref="C1" start="0" length="0">
    <dxf>
      <font>
        <b/>
        <sz val="16"/>
        <color theme="1"/>
        <name val="Calibri"/>
        <scheme val="minor"/>
      </font>
      <alignment horizontal="center" vertical="top" readingOrder="0"/>
      <border outline="0">
        <top style="medium">
          <color indexed="64"/>
        </top>
        <bottom style="medium">
          <color indexed="64"/>
        </bottom>
      </border>
    </dxf>
  </rfmt>
  <rfmt sheetId="3" sqref="D1" start="0" length="0">
    <dxf>
      <font>
        <b/>
        <sz val="16"/>
        <color theme="1"/>
        <name val="Calibri"/>
        <scheme val="minor"/>
      </font>
      <alignment horizontal="center" vertical="top" readingOrder="0"/>
      <border outline="0">
        <top style="medium">
          <color indexed="64"/>
        </top>
        <bottom style="medium">
          <color indexed="64"/>
        </bottom>
      </border>
    </dxf>
  </rfmt>
  <rfmt sheetId="3" sqref="E1" start="0" length="0">
    <dxf>
      <font>
        <b/>
        <sz val="16"/>
        <color theme="1"/>
        <name val="Calibri"/>
        <scheme val="minor"/>
      </font>
      <alignment horizontal="center" vertical="top" readingOrder="0"/>
      <border outline="0">
        <top style="medium">
          <color indexed="64"/>
        </top>
        <bottom style="medium">
          <color indexed="64"/>
        </bottom>
      </border>
    </dxf>
  </rfmt>
  <rfmt sheetId="3" sqref="F1" start="0" length="0">
    <dxf>
      <font>
        <b/>
        <sz val="16"/>
        <color theme="1"/>
        <name val="Calibri"/>
        <scheme val="minor"/>
      </font>
      <alignment horizontal="center" vertical="top" readingOrder="0"/>
      <border outline="0">
        <top style="medium">
          <color indexed="64"/>
        </top>
        <bottom style="medium">
          <color indexed="64"/>
        </bottom>
      </border>
    </dxf>
  </rfmt>
  <rfmt sheetId="3" sqref="G1" start="0" length="0">
    <dxf>
      <font>
        <b/>
        <sz val="16"/>
        <color theme="1"/>
        <name val="Calibri"/>
        <scheme val="minor"/>
      </font>
      <alignment horizontal="center" vertical="top" readingOrder="0"/>
      <border outline="0">
        <top style="medium">
          <color indexed="64"/>
        </top>
      </border>
    </dxf>
  </rfmt>
  <rfmt sheetId="3" sqref="H1" start="0" length="0">
    <dxf>
      <font>
        <b/>
        <sz val="16"/>
        <color theme="1"/>
        <name val="Calibri"/>
        <scheme val="minor"/>
      </font>
      <alignment horizontal="center" vertical="top" readingOrder="0"/>
      <border outline="0">
        <right style="medium">
          <color indexed="64"/>
        </right>
        <top style="medium">
          <color indexed="64"/>
        </top>
      </border>
    </dxf>
  </rfmt>
  <rfmt sheetId="3" sqref="A2" start="0" length="0">
    <dxf>
      <font>
        <sz val="10"/>
        <color theme="1"/>
        <name val="Calibri"/>
        <scheme val="minor"/>
      </font>
      <border outline="0">
        <left style="medium">
          <color indexed="64"/>
        </left>
        <right style="medium">
          <color indexed="64"/>
        </right>
        <bottom style="thin">
          <color indexed="64"/>
        </bottom>
      </border>
    </dxf>
  </rfmt>
  <rcc rId="3689" sId="3" odxf="1" dxf="1">
    <nc r="B2" t="inlineStr">
      <is>
        <t>pol</t>
      </is>
    </nc>
    <odxf>
      <numFmt numFmtId="0" formatCode="General"/>
      <alignment horizontal="general" vertical="bottom" readingOrder="0"/>
      <border outline="0">
        <left/>
        <right/>
        <bottom/>
      </border>
    </odxf>
    <ndxf>
      <numFmt numFmtId="30" formatCode="@"/>
      <alignment horizontal="center" vertical="top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fmt sheetId="3" sqref="C2" start="0" length="0">
    <dxf>
      <font>
        <b/>
        <sz val="11"/>
        <color theme="1"/>
        <name val="Calibri"/>
        <scheme val="minor"/>
      </font>
      <fill>
        <patternFill patternType="solid">
          <bgColor theme="2" tint="-0.249977111117893"/>
        </patternFill>
      </fill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</rfmt>
  <rfmt sheetId="3" sqref="D2" start="0" length="0">
    <dxf>
      <font>
        <b/>
        <sz val="11"/>
        <color theme="1"/>
        <name val="Calibri"/>
        <scheme val="minor"/>
      </font>
      <fill>
        <patternFill patternType="solid">
          <bgColor theme="9" tint="0.39997558519241921"/>
        </patternFill>
      </fill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</rfmt>
  <rfmt sheetId="3" sqref="E2" start="0" length="0">
    <dxf>
      <font>
        <b/>
        <sz val="11"/>
        <color theme="1"/>
        <name val="Calibri"/>
        <scheme val="minor"/>
      </font>
      <fill>
        <patternFill patternType="solid">
          <bgColor theme="7" tint="0.59999389629810485"/>
        </patternFill>
      </fill>
      <alignment horizontal="center" vertical="top" wrapText="1" readingOrder="0"/>
      <border outline="0">
        <left style="medium">
          <color indexed="64"/>
        </left>
        <bottom style="medium">
          <color indexed="64"/>
        </bottom>
      </border>
    </dxf>
  </rfmt>
  <rfmt sheetId="3" sqref="F2" start="0" length="0">
    <dxf>
      <font>
        <b/>
        <sz val="11"/>
        <color theme="1"/>
        <name val="Calibri"/>
        <scheme val="minor"/>
      </font>
      <fill>
        <patternFill patternType="solid">
          <bgColor rgb="FFFFC000"/>
        </patternFill>
      </fill>
      <alignment horizontal="center" vertical="center" wrapText="1" readingOrder="0"/>
      <border outline="0">
        <left style="medium">
          <color indexed="64"/>
        </left>
        <bottom style="medium">
          <color indexed="64"/>
        </bottom>
      </border>
    </dxf>
  </rfmt>
  <rfmt sheetId="3" sqref="G2" start="0" length="0">
    <dxf>
      <font>
        <b/>
        <sz val="11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H2" start="0" length="0">
    <dxf>
      <font>
        <b/>
        <sz val="11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90" sId="3">
    <nc r="I2" t="inlineStr">
      <is>
        <t>Daň z příjmů fyzických osob</t>
      </is>
    </nc>
  </rcc>
  <rcc rId="3691" sId="3" odxf="1" dxf="1">
    <nc r="A3" t="inlineStr">
      <is>
        <t>DPH</t>
      </is>
    </nc>
    <odxf>
      <font>
        <b val="0"/>
        <sz val="10"/>
        <color auto="1"/>
        <name val="Arial"/>
        <scheme val="none"/>
      </font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692" sId="3" odxf="1" dxf="1" numFmtId="30">
    <nc r="B3">
      <v>1211</v>
    </nc>
    <odxf>
      <font>
        <b val="0"/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right/>
        <bottom/>
      </border>
    </odxf>
    <ndxf>
      <font>
        <b/>
        <sz val="14"/>
        <color theme="1"/>
        <name val="Calibri"/>
        <scheme val="minor"/>
      </font>
      <numFmt numFmtId="30" formatCode="@"/>
      <alignment horizontal="center" vertical="top" readingOrder="0"/>
      <border outline="0">
        <right style="thin">
          <color indexed="64"/>
        </right>
        <bottom style="thin">
          <color indexed="64"/>
        </bottom>
      </border>
    </ndxf>
  </rcc>
  <rfmt sheetId="3" sqref="C3" start="0" length="0">
    <dxf>
      <numFmt numFmtId="4" formatCode="#,##0.00"/>
      <fill>
        <patternFill patternType="solid">
          <bgColor theme="2" tint="-9.9978637043366805E-2"/>
        </patternFill>
      </fill>
      <border outline="0">
        <right style="thin">
          <color indexed="64"/>
        </right>
        <bottom style="thin">
          <color indexed="64"/>
        </bottom>
      </border>
    </dxf>
  </rfmt>
  <rcc rId="3693" sId="3" odxf="1" dxf="1" numFmtId="4">
    <nc r="D3">
      <v>7192740</v>
    </nc>
    <odxf>
      <numFmt numFmtId="0" formatCode="General"/>
      <fill>
        <patternFill patternType="none">
          <bgColor indexed="65"/>
        </patternFill>
      </fill>
      <border outline="0">
        <left/>
        <bottom/>
      </border>
    </odxf>
    <ndxf>
      <numFmt numFmtId="4" formatCode="#,##0.00"/>
      <fill>
        <patternFill patternType="solid">
          <bgColor theme="9" tint="0.59999389629810485"/>
        </patternFill>
      </fill>
      <border outline="0">
        <left style="thin">
          <color indexed="64"/>
        </left>
        <bottom style="thin">
          <color indexed="64"/>
        </bottom>
      </border>
    </ndxf>
  </rcc>
  <rcc rId="3694" sId="3" odxf="1" dxf="1">
    <nc r="E3">
      <f>D3*E10</f>
    </nc>
    <odxf>
      <numFmt numFmtId="0" formatCode="General"/>
      <fill>
        <patternFill patternType="none">
          <bgColor indexed="65"/>
        </patternFill>
      </fill>
      <border outline="0">
        <left/>
        <bottom/>
      </border>
    </odxf>
    <ndxf>
      <numFmt numFmtId="4" formatCode="#,##0.00"/>
      <fill>
        <patternFill patternType="solid">
          <bgColor theme="7" tint="0.79998168889431442"/>
        </patternFill>
      </fill>
      <border outline="0">
        <left style="thin">
          <color indexed="64"/>
        </left>
        <bottom style="thin">
          <color indexed="64"/>
        </bottom>
      </border>
    </ndxf>
  </rcc>
  <rcc rId="3695" sId="3" odxf="1" dxf="1">
    <nc r="F3">
      <f>D3-C3</f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border outline="0">
        <left/>
        <bottom/>
      </border>
    </odxf>
    <ndxf>
      <font>
        <b/>
        <sz val="11"/>
        <color theme="1"/>
        <name val="Calibri"/>
        <scheme val="minor"/>
      </font>
      <numFmt numFmtId="4" formatCode="#,##0.00"/>
      <fill>
        <patternFill patternType="solid">
          <bgColor rgb="FFFFFF00"/>
        </patternFill>
      </fill>
      <border outline="0">
        <left style="thin">
          <color indexed="64"/>
        </left>
        <bottom style="thin">
          <color indexed="64"/>
        </bottom>
      </border>
    </ndxf>
  </rcc>
  <rfmt sheetId="3" sqref="G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96" sId="3" odxf="1" dxf="1">
    <nc r="H3">
      <f>G3/G12*H12</f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7" sId="3">
    <nc r="I3" t="inlineStr">
      <is>
        <t>v tom: daň z příjmů fyzických osob vybíraná zvl. sazbou        1660 1113</t>
      </is>
    </nc>
  </rcc>
  <rcc rId="3698" sId="3" odxf="1" dxf="1">
    <nc r="A4" t="inlineStr">
      <is>
        <t>DPPO</t>
      </is>
    </nc>
    <odxf>
      <font>
        <b val="0"/>
        <sz val="10"/>
        <color auto="1"/>
        <name val="Arial"/>
        <scheme val="none"/>
      </font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699" sId="3" odxf="1" dxf="1" numFmtId="30">
    <nc r="B4">
      <v>1121</v>
    </nc>
    <odxf>
      <font>
        <b val="0"/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b/>
        <sz val="14"/>
        <color theme="1"/>
        <name val="Calibri"/>
        <scheme val="minor"/>
      </font>
      <numFmt numFmtId="30" formatCode="@"/>
      <alignment horizontal="center" vertical="top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C4" start="0" length="0">
    <dxf>
      <numFmt numFmtId="4" formatCode="#,##0.00"/>
      <fill>
        <patternFill patternType="solid">
          <bgColor theme="2" tint="-9.9978637043366805E-2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00" sId="3" odxf="1" dxf="1" numFmtId="4">
    <nc r="D4">
      <v>2962545</v>
    </nc>
    <odxf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numFmt numFmtId="4" formatCode="#,##0.00"/>
      <fill>
        <patternFill patternType="solid">
          <bgColor theme="9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701" sId="3" odxf="1" dxf="1">
    <nc r="E4">
      <f>D4*E10</f>
    </nc>
    <odxf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numFmt numFmtId="4" formatCode="#,##0.00"/>
      <fill>
        <patternFill patternType="solid">
          <bgColor theme="7" tint="0.79998168889431442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702" sId="3" odxf="1" dxf="1">
    <nc r="F4">
      <f>D4-C4</f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b/>
        <sz val="11"/>
        <color theme="1"/>
        <name val="Calibri"/>
        <scheme val="minor"/>
      </font>
      <numFmt numFmtId="4" formatCode="#,##0.00"/>
      <fill>
        <patternFill patternType="solid">
          <bgColor rgb="FFFFFF0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3" sqref="G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03" sId="3" odxf="1" dxf="1">
    <nc r="H4">
      <f>G4/G12*H12</f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4" sId="3">
    <nc r="I4" t="inlineStr">
      <is>
        <t>daň z příjmů fyzických osob placená poplatníky (z přiznání)   1652 1112</t>
      </is>
    </nc>
  </rcc>
  <rcc rId="3705" sId="3" odxf="1" dxf="1">
    <nc r="A5" t="inlineStr">
      <is>
        <t>DPFO celkem</t>
      </is>
    </nc>
    <odxf>
      <font>
        <b val="0"/>
        <sz val="10"/>
        <color auto="1"/>
        <name val="Arial"/>
        <scheme val="none"/>
      </font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706" sId="3" odxf="1" dxf="1">
    <nc r="B5" t="inlineStr">
      <is>
        <t>111X</t>
      </is>
    </nc>
    <odxf>
      <font>
        <b val="0"/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b/>
        <sz val="11"/>
        <color theme="1"/>
        <name val="Calibri"/>
        <scheme val="minor"/>
      </font>
      <numFmt numFmtId="30" formatCode="@"/>
      <alignment horizontal="center" vertical="top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7" sId="3" odxf="1" dxf="1">
    <nc r="C5">
      <f>C6+C7+C8</f>
    </nc>
    <odxf>
      <numFmt numFmtId="0" formatCode="General"/>
      <border outline="0">
        <right/>
        <top/>
        <bottom/>
      </border>
    </odxf>
    <ndxf>
      <numFmt numFmtId="4" formatCode="#,##0.0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8" sId="3" odxf="1" dxf="1">
    <nc r="D5">
      <f>D6+D7+D8</f>
    </nc>
    <odxf>
      <numFmt numFmtId="0" formatCode="General"/>
      <border outline="0">
        <left/>
        <top/>
        <bottom/>
      </border>
    </odxf>
    <ndxf>
      <numFmt numFmtId="4" formatCode="#,##0.0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709" sId="3" odxf="1" dxf="1">
    <nc r="E5">
      <f>E6+E7+E8</f>
    </nc>
    <odxf>
      <numFmt numFmtId="0" formatCode="General"/>
      <border outline="0">
        <left/>
        <top/>
        <bottom/>
      </border>
    </odxf>
    <ndxf>
      <numFmt numFmtId="4" formatCode="#,##0.0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710" sId="3" odxf="1" dxf="1">
    <nc r="F5">
      <f>D5-C5</f>
    </nc>
    <odxf>
      <numFmt numFmtId="0" formatCode="General"/>
      <border outline="0">
        <left/>
        <top/>
        <bottom/>
      </border>
    </odxf>
    <ndxf>
      <numFmt numFmtId="4" formatCode="#,##0.0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711" sId="3" odxf="1" dxf="1">
    <nc r="G5">
      <f>G6+G7+G8</f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2" sId="3" odxf="1" dxf="1">
    <nc r="H5">
      <f>H6+H7+H8</f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3" sId="3">
    <nc r="I5" t="inlineStr">
      <is>
        <t>daň z příjmů fyzických osob placená plátci (závislá – sdílená) 2612 1111</t>
      </is>
    </nc>
  </rcc>
  <rcc rId="3714" sId="3" odxf="1" dxf="1">
    <nc r="A6" t="inlineStr">
      <is>
        <t>ze ZČ + motiv. 1,5 %</t>
      </is>
    </nc>
    <odxf>
      <font>
        <b val="0"/>
        <sz val="10"/>
        <color auto="1"/>
        <name val="Arial"/>
        <scheme val="none"/>
      </font>
      <alignment vertical="bottom" wrapText="0" readingOrder="0"/>
      <border outline="0">
        <left/>
        <right/>
        <top/>
        <bottom/>
      </border>
    </odxf>
    <ndxf>
      <font>
        <b/>
        <sz val="8"/>
        <color theme="1"/>
        <name val="Calibri"/>
        <scheme val="minor"/>
      </font>
      <alignment vertical="top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715" sId="3" odxf="1" dxf="1">
    <nc r="B6" t="inlineStr">
      <is>
        <t>1111</t>
      </is>
    </nc>
    <odxf>
      <font>
        <b val="0"/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b/>
        <sz val="14"/>
        <color theme="1"/>
        <name val="Calibri"/>
        <scheme val="minor"/>
      </font>
      <numFmt numFmtId="30" formatCode="@"/>
      <alignment horizontal="center" vertical="top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C6" start="0" length="0">
    <dxf>
      <numFmt numFmtId="4" formatCode="#,##0.00"/>
      <fill>
        <patternFill patternType="solid">
          <bgColor theme="2" tint="-9.9978637043366805E-2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16" sId="3" odxf="1" dxf="1" numFmtId="4">
    <nc r="D6">
      <v>2074065</v>
    </nc>
    <odxf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numFmt numFmtId="4" formatCode="#,##0.00"/>
      <fill>
        <patternFill patternType="solid">
          <bgColor theme="9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717" sId="3" odxf="1" dxf="1">
    <nc r="E6">
      <f>D6*E10</f>
    </nc>
    <odxf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numFmt numFmtId="4" formatCode="#,##0.00"/>
      <fill>
        <patternFill patternType="solid">
          <bgColor theme="7" tint="0.79998168889431442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718" sId="3" odxf="1" dxf="1">
    <nc r="F6">
      <f>D6-C6</f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b/>
        <sz val="11"/>
        <color theme="1"/>
        <name val="Calibri"/>
        <scheme val="minor"/>
      </font>
      <numFmt numFmtId="4" formatCode="#,##0.00"/>
      <fill>
        <patternFill patternType="solid">
          <bgColor rgb="FFFFFF0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3" sqref="G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H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19" sId="3">
    <nc r="I6" t="inlineStr">
      <is>
        <t>daň z příjmů fyz. osob placená plátci (závislá - 1,5 % motivace) 4634 1111</t>
      </is>
    </nc>
  </rcc>
  <rcc rId="3720" sId="3" odxf="1" dxf="1">
    <nc r="A7" t="inlineStr">
      <is>
        <t>srážková</t>
      </is>
    </nc>
    <odxf>
      <font>
        <b val="0"/>
        <sz val="10"/>
        <color auto="1"/>
        <name val="Arial"/>
        <scheme val="none"/>
      </font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721" sId="3" odxf="1" dxf="1">
    <nc r="B7" t="inlineStr">
      <is>
        <t>1113</t>
      </is>
    </nc>
    <odxf>
      <font>
        <b val="0"/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b/>
        <sz val="14"/>
        <color theme="1"/>
        <name val="Calibri"/>
        <scheme val="minor"/>
      </font>
      <numFmt numFmtId="30" formatCode="@"/>
      <alignment horizontal="center" vertical="top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C7" start="0" length="0">
    <dxf>
      <numFmt numFmtId="4" formatCode="#,##0.00"/>
      <fill>
        <patternFill patternType="solid">
          <bgColor theme="2" tint="-9.9978637043366805E-2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22" sId="3" odxf="1" dxf="1" numFmtId="4">
    <nc r="D7">
      <v>422550</v>
    </nc>
    <odxf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numFmt numFmtId="4" formatCode="#,##0.00"/>
      <fill>
        <patternFill patternType="solid">
          <bgColor theme="9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723" sId="3" odxf="1" dxf="1">
    <nc r="E7">
      <f>D7*E10</f>
    </nc>
    <odxf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numFmt numFmtId="4" formatCode="#,##0.00"/>
      <fill>
        <patternFill patternType="solid">
          <bgColor theme="7" tint="0.79998168889431442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724" sId="3" odxf="1" dxf="1">
    <nc r="F7">
      <f>D7-C7</f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b/>
        <sz val="11"/>
        <color theme="1"/>
        <name val="Calibri"/>
        <scheme val="minor"/>
      </font>
      <numFmt numFmtId="4" formatCode="#,##0.00"/>
      <fill>
        <patternFill patternType="solid">
          <bgColor rgb="FFFFFF0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3" sqref="G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H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25" sId="3" odxf="1" dxf="1">
    <nc r="A8" t="inlineStr">
      <is>
        <t>OSVČ</t>
      </is>
    </nc>
    <odxf>
      <font>
        <b val="0"/>
        <sz val="10"/>
        <color auto="1"/>
        <name val="Arial"/>
        <scheme val="none"/>
      </font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726" sId="3" odxf="1" dxf="1">
    <nc r="B8" t="inlineStr">
      <is>
        <t>1112</t>
      </is>
    </nc>
    <odxf>
      <font>
        <b val="0"/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b/>
        <sz val="14"/>
        <color theme="1"/>
        <name val="Calibri"/>
        <scheme val="minor"/>
      </font>
      <numFmt numFmtId="30" formatCode="@"/>
      <alignment horizontal="center" vertical="top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C8" start="0" length="0">
    <dxf>
      <numFmt numFmtId="4" formatCode="#,##0.00"/>
      <fill>
        <patternFill patternType="solid">
          <bgColor theme="2" tint="-9.9978637043366805E-2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27" sId="3" odxf="1" dxf="1" numFmtId="4">
    <nc r="D8">
      <v>131460</v>
    </nc>
    <odxf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numFmt numFmtId="4" formatCode="#,##0.00"/>
      <fill>
        <patternFill patternType="solid">
          <bgColor theme="9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728" sId="3" odxf="1" dxf="1">
    <nc r="E8">
      <f>D8*E10</f>
    </nc>
    <odxf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numFmt numFmtId="4" formatCode="#,##0.00"/>
      <fill>
        <patternFill patternType="solid">
          <bgColor theme="7" tint="0.79998168889431442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729" sId="3" odxf="1" dxf="1">
    <nc r="F8">
      <f>D8-C8</f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b/>
        <sz val="11"/>
        <color theme="1"/>
        <name val="Calibri"/>
        <scheme val="minor"/>
      </font>
      <numFmt numFmtId="4" formatCode="#,##0.00"/>
      <fill>
        <patternFill patternType="solid">
          <bgColor rgb="FFFFFF0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3" sqref="G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30" sId="3" odxf="1" dxf="1">
    <nc r="H8">
      <f>G8/G12*H12</f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A9" start="0" length="0">
    <dxf>
      <font>
        <sz val="10"/>
        <color theme="1"/>
        <name val="Calibri"/>
        <scheme val="minor"/>
      </font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3" sqref="B9" start="0" length="0">
    <dxf>
      <numFmt numFmtId="30" formatCode="@"/>
      <alignment horizontal="center" vertical="top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731" sId="3" odxf="1" dxf="1">
    <nc r="C9">
      <f>C3+C4+C5</f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4" formatCode="#,##0.00"/>
      <fill>
        <patternFill patternType="solid">
          <bgColor theme="2" tint="-0.249977111117893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732" sId="3" odxf="1" dxf="1">
    <nc r="D9">
      <f>D3+D4+D5</f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border outline="0">
        <top/>
        <bottom/>
      </border>
    </odxf>
    <ndxf>
      <font>
        <b/>
        <sz val="11"/>
        <color theme="1"/>
        <name val="Calibri"/>
        <scheme val="minor"/>
      </font>
      <numFmt numFmtId="4" formatCode="#,##0.00"/>
      <fill>
        <patternFill patternType="solid">
          <bgColor theme="9" tint="0.39997558519241921"/>
        </patternFill>
      </fill>
      <border outline="0">
        <top style="medium">
          <color indexed="64"/>
        </top>
        <bottom style="medium">
          <color indexed="64"/>
        </bottom>
      </border>
    </ndxf>
  </rcc>
  <rcc rId="3733" sId="3" odxf="1" dxf="1">
    <nc r="E9">
      <f>E3+E4+E5</f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numFmt numFmtId="4" formatCode="#,##0.00"/>
      <fill>
        <patternFill patternType="solid">
          <bgColor theme="7" tint="0.5999938962981048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734" sId="3" odxf="1" dxf="1">
    <nc r="F9">
      <f>F3+F4+F5</f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b/>
        <sz val="11"/>
        <color theme="1"/>
        <name val="Calibri"/>
        <scheme val="minor"/>
      </font>
      <numFmt numFmtId="4" formatCode="#,##0.00"/>
      <fill>
        <patternFill patternType="solid">
          <bgColor rgb="FFFFC000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3735" sId="3" odxf="1" dxf="1">
    <nc r="G9">
      <f>G3+G4+G5</f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6" sId="3" odxf="1" dxf="1">
    <nc r="H9">
      <f>H3+H4+H5</f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A10" start="0" length="0">
    <dxf>
      <font>
        <sz val="10"/>
        <color theme="1"/>
        <name val="Calibri"/>
        <scheme val="minor"/>
      </font>
    </dxf>
  </rfmt>
  <rfmt sheetId="3" sqref="B10" start="0" length="0">
    <dxf>
      <numFmt numFmtId="30" formatCode="@"/>
      <alignment horizontal="center" vertical="top" readingOrder="0"/>
    </dxf>
  </rfmt>
  <rfmt sheetId="3" sqref="C10" start="0" length="0">
    <dxf>
      <numFmt numFmtId="4" formatCode="#,##0.00"/>
    </dxf>
  </rfmt>
  <rfmt sheetId="3" sqref="D10" start="0" length="0">
    <dxf>
      <font>
        <b/>
        <sz val="11"/>
        <color theme="1"/>
        <name val="Calibri"/>
        <scheme val="minor"/>
      </font>
      <numFmt numFmtId="4" formatCode="#,##0.00"/>
    </dxf>
  </rfmt>
  <rcc rId="3737" sId="3" odxf="1" dxf="1" numFmtId="14">
    <nc r="E10">
      <v>0.9</v>
    </nc>
    <odxf>
      <font>
        <sz val="10"/>
        <color auto="1"/>
        <name val="Arial"/>
        <scheme val="none"/>
      </font>
      <numFmt numFmtId="0" formatCode="General"/>
    </odxf>
    <ndxf>
      <font>
        <sz val="8"/>
        <color theme="1"/>
        <name val="Calibri"/>
        <scheme val="minor"/>
      </font>
      <numFmt numFmtId="14" formatCode="0.00%"/>
    </ndxf>
  </rcc>
  <rfmt sheetId="3" sqref="F10" start="0" length="0">
    <dxf>
      <font>
        <sz val="8"/>
        <color theme="1"/>
        <name val="Calibri"/>
        <scheme val="minor"/>
      </font>
      <alignment horizontal="center" vertical="top" readingOrder="0"/>
    </dxf>
  </rfmt>
  <rfmt sheetId="3" sqref="G10" start="0" length="0">
    <dxf>
      <numFmt numFmtId="4" formatCode="#,##0.00"/>
    </dxf>
  </rfmt>
  <rfmt sheetId="3" sqref="H10" start="0" length="0">
    <dxf>
      <numFmt numFmtId="4" formatCode="#,##0.00"/>
    </dxf>
  </rfmt>
  <rfmt sheetId="3" sqref="A11" start="0" length="0">
    <dxf>
      <font>
        <sz val="10"/>
        <color theme="1"/>
        <name val="Calibri"/>
        <scheme val="minor"/>
      </font>
    </dxf>
  </rfmt>
  <rfmt sheetId="3" sqref="B11" start="0" length="0">
    <dxf>
      <numFmt numFmtId="30" formatCode="@"/>
      <alignment horizontal="center" vertical="top" readingOrder="0"/>
    </dxf>
  </rfmt>
  <rfmt sheetId="3" sqref="C11" start="0" length="0">
    <dxf>
      <numFmt numFmtId="4" formatCode="#,##0.00"/>
    </dxf>
  </rfmt>
  <rfmt sheetId="3" sqref="D11" start="0" length="0">
    <dxf>
      <font>
        <b/>
        <sz val="11"/>
        <color theme="1"/>
        <name val="Calibri"/>
        <scheme val="minor"/>
      </font>
      <numFmt numFmtId="4" formatCode="#,##0.00"/>
    </dxf>
  </rfmt>
  <rfmt sheetId="3" sqref="E11" start="0" length="0">
    <dxf>
      <font>
        <b/>
        <sz val="11"/>
        <color theme="1"/>
        <name val="Calibri"/>
        <scheme val="minor"/>
      </font>
      <numFmt numFmtId="4" formatCode="#,##0.00"/>
    </dxf>
  </rfmt>
  <rfmt sheetId="3" sqref="F11" start="0" length="0">
    <dxf>
      <font>
        <sz val="12"/>
        <color theme="1"/>
        <name val="Calibri"/>
        <scheme val="minor"/>
      </font>
    </dxf>
  </rfmt>
  <rcc rId="3738" sId="3" odxf="1" dxf="1">
    <nc r="G11">
      <f>G9+G10</f>
    </nc>
    <odxf>
      <numFmt numFmtId="0" formatCode="General"/>
    </odxf>
    <ndxf>
      <numFmt numFmtId="4" formatCode="#,##0.00"/>
    </ndxf>
  </rcc>
  <rfmt sheetId="3" sqref="H11" start="0" length="0">
    <dxf>
      <numFmt numFmtId="4" formatCode="#,##0.00"/>
    </dxf>
  </rfmt>
  <rfmt sheetId="3" sqref="G12" start="0" length="0">
    <dxf>
      <font>
        <sz val="6"/>
        <color theme="1"/>
        <name val="Calibri"/>
        <scheme val="minor"/>
      </font>
      <numFmt numFmtId="4" formatCode="#,##0.00"/>
    </dxf>
  </rfmt>
  <rfmt sheetId="3" sqref="H12" start="0" length="0">
    <dxf>
      <font>
        <sz val="6"/>
        <color theme="1"/>
        <name val="Calibri"/>
        <scheme val="minor"/>
      </font>
      <numFmt numFmtId="4" formatCode="#,##0.00"/>
    </dxf>
  </rfmt>
  <rcc rId="3739" sId="3" odxf="1" dxf="1">
    <nc r="A13" t="inlineStr">
      <is>
        <t>Návrh rozpočtu 2022</t>
      </is>
    </nc>
    <odxf>
      <font>
        <b val="0"/>
        <sz val="10"/>
        <color auto="1"/>
        <name val="Arial"/>
        <scheme val="none"/>
      </font>
    </odxf>
    <ndxf>
      <font>
        <b/>
        <sz val="8"/>
        <color theme="1"/>
        <name val="Calibri"/>
        <scheme val="minor"/>
      </font>
    </ndxf>
  </rcc>
  <rcc rId="3740" sId="3" odxf="1" dxf="1" numFmtId="4">
    <nc r="E13">
      <v>4840000</v>
    </nc>
    <odxf>
      <numFmt numFmtId="0" formatCode="General"/>
    </odxf>
    <ndxf>
      <numFmt numFmtId="4" formatCode="#,##0.00"/>
    </ndxf>
  </rcc>
  <rcc rId="3741" sId="3" odxf="1" dxf="1" numFmtId="4">
    <nc r="E14">
      <v>1730000</v>
    </nc>
    <odxf>
      <numFmt numFmtId="0" formatCode="General"/>
    </odxf>
    <ndxf>
      <numFmt numFmtId="4" formatCode="#,##0.00"/>
    </ndxf>
  </rcc>
  <rcc rId="3742" sId="3" odxf="1" dxf="1" numFmtId="4">
    <nc r="E15">
      <v>1380000</v>
    </nc>
    <odxf>
      <numFmt numFmtId="0" formatCode="General"/>
    </odxf>
    <ndxf>
      <numFmt numFmtId="4" formatCode="#,##0.00"/>
    </ndxf>
  </rcc>
  <rcc rId="3743" sId="3" odxf="1" dxf="1" numFmtId="4">
    <nc r="E16">
      <v>59000</v>
    </nc>
    <odxf>
      <numFmt numFmtId="0" formatCode="General"/>
    </odxf>
    <ndxf>
      <numFmt numFmtId="4" formatCode="#,##0.00"/>
    </ndxf>
  </rcc>
  <rcc rId="3744" sId="3" odxf="1" dxf="1" numFmtId="4">
    <nc r="E17">
      <v>231000</v>
    </nc>
    <odxf>
      <numFmt numFmtId="0" formatCode="General"/>
    </odxf>
    <ndxf>
      <numFmt numFmtId="4" formatCode="#,##0.00"/>
    </ndxf>
  </rcc>
  <rcc rId="3745" sId="3" odxf="1" dxf="1">
    <nc r="A18" t="inlineStr">
      <is>
        <t>RUD 2023 90 %</t>
      </is>
    </nc>
    <odxf>
      <font>
        <sz val="10"/>
        <color auto="1"/>
        <name val="Arial"/>
        <scheme val="none"/>
      </font>
    </odxf>
    <ndxf>
      <font>
        <sz val="8"/>
        <color theme="1"/>
        <name val="Calibri"/>
        <scheme val="minor"/>
      </font>
    </ndxf>
  </rcc>
  <rcc rId="3746" sId="3" odxf="1" dxf="1">
    <nc r="D18" t="inlineStr">
      <is>
        <t>celkem</t>
      </is>
    </nc>
    <odxf>
      <font>
        <b val="0"/>
        <sz val="10"/>
        <color auto="1"/>
        <name val="Arial"/>
        <scheme val="none"/>
      </font>
    </odxf>
    <ndxf>
      <font>
        <b/>
        <sz val="11"/>
        <color theme="1"/>
        <name val="Calibri"/>
        <scheme val="minor"/>
      </font>
    </ndxf>
  </rcc>
  <rcc rId="3747" sId="3" odxf="1" dxf="1">
    <nc r="E18">
      <f>SUM(E13:E17)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1"/>
        <color theme="1"/>
        <name val="Calibri"/>
        <scheme val="minor"/>
      </font>
      <numFmt numFmtId="4" formatCode="#,##0.00"/>
    </ndxf>
  </rcc>
  <rfmt sheetId="3" sqref="A19" start="0" length="0">
    <dxf>
      <font>
        <sz val="8"/>
        <color theme="1"/>
        <name val="Calibri"/>
        <scheme val="minor"/>
      </font>
    </dxf>
  </rfmt>
  <rcc rId="3748" sId="3" odxf="1" dxf="1">
    <nc r="D19" t="inlineStr">
      <is>
        <t>rozdíl</t>
      </is>
    </nc>
    <odxf>
      <font>
        <b val="0"/>
        <sz val="10"/>
        <color auto="1"/>
        <name val="Arial"/>
        <scheme val="none"/>
      </font>
    </odxf>
    <ndxf>
      <font>
        <b/>
        <sz val="11"/>
        <color theme="1"/>
        <name val="Calibri"/>
        <scheme val="minor"/>
      </font>
    </ndxf>
  </rcc>
  <rcc rId="3749" sId="3" odxf="1" dxf="1">
    <nc r="E19">
      <f>E18-E9</f>
    </nc>
    <odxf>
      <font>
        <b val="0"/>
        <sz val="10"/>
        <color auto="1"/>
        <name val="Arial"/>
        <scheme val="none"/>
      </font>
      <numFmt numFmtId="0" formatCode="General"/>
    </odxf>
    <ndxf>
      <font>
        <b/>
        <sz val="11"/>
        <color theme="1"/>
        <name val="Calibri"/>
        <scheme val="minor"/>
      </font>
      <numFmt numFmtId="4" formatCode="#,##0.00"/>
    </ndxf>
  </rcc>
  <rcc rId="3750" sId="3">
    <nc r="A1" t="inlineStr">
      <is>
        <t xml:space="preserve">odhad k 30. 11. 2023 </t>
      </is>
    </nc>
  </rcc>
  <rcc rId="3751" sId="3">
    <nc r="C2" t="inlineStr">
      <is>
        <t>ROZPOČET 2023</t>
      </is>
    </nc>
  </rcc>
  <rcc rId="3752" sId="3">
    <nc r="H2" t="inlineStr">
      <is>
        <t>Předpoklad plnění 2023         100 % ???</t>
      </is>
    </nc>
  </rcc>
  <rcc rId="3753" sId="3" numFmtId="4">
    <nc r="C3">
      <v>6400000</v>
    </nc>
  </rcc>
  <rcc rId="3754" sId="3" numFmtId="4">
    <nc r="C4">
      <v>2660000</v>
    </nc>
  </rcc>
  <rcc rId="3755" sId="3" numFmtId="4">
    <nc r="C6">
      <v>1860000</v>
    </nc>
  </rcc>
  <rcc rId="3756" sId="3" numFmtId="4">
    <nc r="C7">
      <v>380000</v>
    </nc>
  </rcc>
  <rcc rId="3757" sId="3" numFmtId="4">
    <nc r="C8">
      <v>107000</v>
    </nc>
  </rcc>
  <rcc rId="3758" sId="3" numFmtId="4">
    <nc r="G3">
      <v>5539189</v>
    </nc>
  </rcc>
  <rcc rId="3759" sId="3" numFmtId="4">
    <nc r="G4">
      <v>3140818</v>
    </nc>
  </rcc>
  <rcc rId="3760" sId="3" numFmtId="4">
    <nc r="G6">
      <v>1765566</v>
    </nc>
  </rcc>
  <rcc rId="3761" sId="3" numFmtId="4">
    <nc r="G7">
      <v>442539</v>
    </nc>
  </rcc>
  <rcc rId="3762" sId="3" numFmtId="4">
    <nc r="G8">
      <v>128575</v>
    </nc>
  </rcc>
  <rcc rId="3763" sId="3" numFmtId="4">
    <nc r="H6">
      <f>G6/G12*H12</f>
    </nc>
  </rcc>
  <rcc rId="3764" sId="3" numFmtId="4">
    <nc r="H7">
      <f>G7/G12*H12</f>
    </nc>
  </rcc>
  <rrc rId="3765" sId="3" ref="A11:XFD11" action="deleteRow">
    <rfmt sheetId="3" xfDxf="1" sqref="A11:XFD11" start="0" length="0"/>
    <rfmt sheetId="3" sqref="A11" start="0" length="0">
      <dxf>
        <font>
          <sz val="10"/>
          <color theme="1"/>
          <name val="Calibri"/>
          <scheme val="minor"/>
        </font>
      </dxf>
    </rfmt>
    <rfmt sheetId="3" sqref="B11" start="0" length="0">
      <dxf>
        <numFmt numFmtId="30" formatCode="@"/>
        <alignment horizontal="center" vertical="top" readingOrder="0"/>
      </dxf>
    </rfmt>
    <rfmt sheetId="3" sqref="C11" start="0" length="0">
      <dxf>
        <numFmt numFmtId="4" formatCode="#,##0.00"/>
      </dxf>
    </rfmt>
    <rfmt sheetId="3" sqref="D11" start="0" length="0">
      <dxf>
        <font>
          <b/>
          <sz val="11"/>
          <color theme="1"/>
          <name val="Calibri"/>
          <scheme val="minor"/>
        </font>
        <numFmt numFmtId="4" formatCode="#,##0.00"/>
      </dxf>
    </rfmt>
    <rfmt sheetId="3" sqref="E11" start="0" length="0">
      <dxf>
        <font>
          <b/>
          <sz val="11"/>
          <color theme="1"/>
          <name val="Calibri"/>
          <scheme val="minor"/>
        </font>
        <numFmt numFmtId="4" formatCode="#,##0.00"/>
      </dxf>
    </rfmt>
    <rfmt sheetId="3" sqref="F11" start="0" length="0">
      <dxf>
        <font>
          <sz val="12"/>
          <color theme="1"/>
          <name val="Calibri"/>
          <scheme val="minor"/>
        </font>
      </dxf>
    </rfmt>
    <rcc rId="0" sId="3" dxf="1">
      <nc r="G11">
        <f>G9+G10</f>
      </nc>
      <ndxf>
        <numFmt numFmtId="4" formatCode="#,##0.00"/>
      </ndxf>
    </rcc>
    <rfmt sheetId="3" sqref="H11" start="0" length="0">
      <dxf>
        <numFmt numFmtId="4" formatCode="#,##0.00"/>
      </dxf>
    </rfmt>
  </rrc>
  <rfmt sheetId="3" sqref="C1">
    <dxf>
      <fill>
        <patternFill patternType="solid">
          <bgColor rgb="FFFFFF00"/>
        </patternFill>
      </fill>
    </dxf>
  </rfmt>
  <rfmt sheetId="3" sqref="G1">
    <dxf>
      <fill>
        <patternFill patternType="solid">
          <bgColor rgb="FFFFFF00"/>
        </patternFill>
      </fill>
    </dxf>
  </rfmt>
  <rfmt sheetId="3" sqref="H1">
    <dxf>
      <fill>
        <patternFill patternType="solid">
          <bgColor rgb="FFFFFF00"/>
        </patternFill>
      </fill>
    </dxf>
  </rfmt>
  <rcc rId="3766" sId="3">
    <nc r="D2" t="inlineStr">
      <is>
        <t>RUD  2023                z 9/2022</t>
      </is>
    </nc>
  </rcc>
  <rcc rId="3767" sId="3">
    <nc r="E2" t="inlineStr">
      <is>
        <t>RUD 2023      z 9/2022 snížený na    90 %</t>
      </is>
    </nc>
  </rcc>
  <rcc rId="3768" sId="3">
    <nc r="F2" t="inlineStr">
      <is>
        <t>ROZDÍL          R  2022              k 09/2022</t>
      </is>
    </nc>
  </rcc>
  <rfmt sheetId="3" sqref="F3:F8">
    <dxf>
      <fill>
        <patternFill>
          <bgColor rgb="FFFFFF99"/>
        </patternFill>
      </fill>
    </dxf>
  </rfmt>
  <rfmt sheetId="3" sqref="F5">
    <dxf>
      <fill>
        <patternFill patternType="none">
          <bgColor auto="1"/>
        </patternFill>
      </fill>
    </dxf>
  </rfmt>
  <rcc rId="3769" sId="3" numFmtId="4">
    <nc r="H11">
      <v>12</v>
    </nc>
  </rcc>
  <rcc rId="3770" sId="3" numFmtId="4">
    <nc r="G11">
      <v>10</v>
    </nc>
  </rcc>
  <rcc rId="3771" sId="3">
    <nc r="G2" t="inlineStr">
      <is>
        <t xml:space="preserve">Plnění  k 31.10.2023   75 % </t>
      </is>
    </nc>
  </rcc>
  <rcv guid="{6E7F79E5-3943-4F5D-801C-99C4E9285F85}" action="delete"/>
  <rcv guid="{6E7F79E5-3943-4F5D-801C-99C4E9285F85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3CD2FF0-10B1-4139-8726-2B28685AE245}" action="delete"/>
  <rcv guid="{33CD2FF0-10B1-4139-8726-2B28685AE24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D5C3DE-2A79-4D8A-B167-227132033A66}" action="delete"/>
  <rcv guid="{8AD5C3DE-2A79-4D8A-B167-227132033A66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D5C3DE-2A79-4D8A-B167-227132033A66}" action="delete"/>
  <rcv guid="{8AD5C3DE-2A79-4D8A-B167-227132033A6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75" sId="1" numFmtId="4">
    <oc r="H5">
      <v>12600000</v>
    </oc>
    <nc r="H5">
      <v>14500000</v>
    </nc>
  </rcc>
  <rcc rId="3776" sId="1" numFmtId="4">
    <oc r="H7">
      <v>134100</v>
    </oc>
    <nc r="H7">
      <v>179200</v>
    </nc>
  </rcc>
  <rcc rId="3777" sId="1" numFmtId="4">
    <nc r="E8">
      <v>0</v>
    </nc>
  </rcc>
  <rcc rId="3778" sId="1" numFmtId="4">
    <oc r="H8">
      <v>1957703</v>
    </oc>
    <nc r="H8">
      <v>1080000</v>
    </nc>
  </rcc>
  <rcc rId="3779" sId="1" numFmtId="4">
    <oc r="H9">
      <v>96234</v>
    </oc>
    <nc r="H9">
      <v>120000</v>
    </nc>
  </rcc>
  <rcc rId="3780" sId="1" numFmtId="4">
    <oc r="H10">
      <v>781438</v>
    </oc>
    <nc r="H10">
      <v>161323</v>
    </nc>
  </rcc>
  <rcc rId="3781" sId="1" numFmtId="4">
    <nc r="H12">
      <v>13400</v>
    </nc>
  </rcc>
  <rcc rId="3782" sId="1" numFmtId="4">
    <oc r="H13">
      <v>232000</v>
    </oc>
    <nc r="H13">
      <v>270000</v>
    </nc>
  </rcc>
  <rcc rId="3783" sId="1" numFmtId="4">
    <oc r="H15">
      <v>30000</v>
    </oc>
    <nc r="H15">
      <v>180000</v>
    </nc>
  </rcc>
  <rcc rId="3784" sId="1" numFmtId="4">
    <oc r="H16">
      <v>130000</v>
    </oc>
    <nc r="H16">
      <v>180000</v>
    </nc>
  </rcc>
  <rcc rId="3785" sId="1" numFmtId="4">
    <oc r="H17">
      <v>60000</v>
    </oc>
    <nc r="H17">
      <v>95000</v>
    </nc>
  </rcc>
  <rcc rId="3786" sId="1" numFmtId="4">
    <nc r="H19">
      <v>1269000</v>
    </nc>
  </rcc>
  <rcc rId="3787" sId="1" endOfListFormulaUpdate="1">
    <oc r="H20">
      <f>SUM(H5:H18)</f>
    </oc>
    <nc r="H20">
      <f>SUM(H5:H19)</f>
    </nc>
  </rcc>
  <rcc rId="3788" sId="1" numFmtId="4">
    <nc r="E19">
      <v>0</v>
    </nc>
  </rcc>
  <rcc rId="3789" sId="1" numFmtId="4">
    <nc r="E17">
      <v>95000</v>
    </nc>
  </rcc>
  <rcc rId="3790" sId="1" numFmtId="4">
    <nc r="E5">
      <v>14500000</v>
    </nc>
  </rcc>
  <rcc rId="3791" sId="1" numFmtId="4">
    <nc r="E7">
      <v>179200</v>
    </nc>
  </rcc>
  <rcc rId="3792" sId="1" numFmtId="4">
    <oc r="H6">
      <v>154000</v>
    </oc>
    <nc r="H6">
      <v>25223</v>
    </nc>
  </rcc>
  <rcc rId="3793" sId="1" numFmtId="4">
    <nc r="E9">
      <v>120000</v>
    </nc>
  </rcc>
  <rcc rId="3794" sId="1" numFmtId="4">
    <nc r="E13">
      <v>326000</v>
    </nc>
  </rcc>
  <rcc rId="3795" sId="1" numFmtId="4">
    <nc r="E14">
      <v>10000</v>
    </nc>
  </rcc>
  <rcc rId="3796" sId="1" numFmtId="4">
    <nc r="E15">
      <v>50000</v>
    </nc>
  </rcc>
  <rcc rId="3797" sId="1" numFmtId="4">
    <nc r="E16">
      <v>180000</v>
    </nc>
  </rcc>
  <rcc rId="3798" sId="1" numFmtId="4">
    <nc r="E18">
      <v>800</v>
    </nc>
  </rcc>
  <rcc rId="3799" sId="1" numFmtId="4">
    <oc r="E12">
      <v>20000</v>
    </oc>
    <nc r="E12">
      <v>19000</v>
    </nc>
  </rcc>
  <rcc rId="3800" sId="1" numFmtId="4">
    <oc r="H22">
      <v>17000</v>
    </oc>
    <nc r="H22">
      <v>16214</v>
    </nc>
  </rcc>
  <rcc rId="3801" sId="1">
    <oc r="D2" t="inlineStr">
      <is>
        <t xml:space="preserve">               ROZPOČET NÁVRH na r. 2023</t>
      </is>
    </oc>
    <nc r="D2" t="inlineStr">
      <is>
        <t xml:space="preserve">               ROZPOČET NÁVRH na r. 2024</t>
      </is>
    </nc>
  </rcc>
  <rrc rId="3802" sId="1" ref="A12:XFD12" action="insertRow"/>
  <rcc rId="3803" sId="1">
    <nc r="B12">
      <v>2219</v>
    </nc>
  </rcc>
  <rcc rId="3804" sId="1" xfDxf="1" dxf="1">
    <nc r="D12" t="inlineStr">
      <is>
        <t>Ost. záležitosti poz. komunikací</t>
      </is>
    </nc>
    <ndxf>
      <font>
        <b/>
        <sz val="18"/>
        <name val="Times New Roman"/>
        <scheme val="none"/>
      </font>
      <alignment horizontal="left" vertical="center" wrapText="1" shrinkToFi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5" sId="1" numFmtId="4">
    <nc r="H12">
      <v>73262</v>
    </nc>
  </rcc>
  <rcc rId="3806" sId="1" numFmtId="4">
    <nc r="G12">
      <v>73262</v>
    </nc>
  </rcc>
  <rcc rId="3807" sId="1" numFmtId="4">
    <nc r="F12">
      <v>0</v>
    </nc>
  </rcc>
  <rcc rId="3808" sId="1" numFmtId="4">
    <oc r="H24">
      <v>250000</v>
    </oc>
    <nc r="H24">
      <v>30000</v>
    </nc>
  </rcc>
  <rcc rId="3809" sId="1" numFmtId="4">
    <oc r="H25">
      <v>1202000</v>
    </oc>
    <nc r="H25">
      <v>800000</v>
    </nc>
  </rcc>
  <rcc rId="3810" sId="1" numFmtId="4">
    <oc r="H26">
      <v>127000</v>
    </oc>
    <nc r="H26">
      <v>78000</v>
    </nc>
  </rcc>
  <rcc rId="3811" sId="1" numFmtId="4">
    <oc r="H27">
      <v>143000</v>
    </oc>
    <nc r="H27">
      <v>200000</v>
    </nc>
  </rcc>
  <rcc rId="3812" sId="1" numFmtId="4">
    <oc r="H28">
      <v>50000</v>
    </oc>
    <nc r="H28">
      <v>10000</v>
    </nc>
  </rcc>
  <rcc rId="3813" sId="1" numFmtId="4">
    <oc r="H29">
      <v>1107000</v>
    </oc>
    <nc r="H29">
      <v>2550000</v>
    </nc>
  </rcc>
  <rcc rId="3814" sId="1" numFmtId="4">
    <oc r="H30">
      <v>1650000</v>
    </oc>
    <nc r="H30">
      <v>117842</v>
    </nc>
  </rcc>
  <rcc rId="3815" sId="1" numFmtId="4">
    <oc r="H31">
      <v>20000</v>
    </oc>
    <nc r="H31">
      <v>35000</v>
    </nc>
  </rcc>
  <rcc rId="3816" sId="1" numFmtId="4">
    <oc r="H32">
      <v>20000</v>
    </oc>
    <nc r="H32">
      <v>0</v>
    </nc>
  </rcc>
  <rcc rId="3817" sId="1" numFmtId="4">
    <oc r="H33">
      <v>10000</v>
    </oc>
    <nc r="H33">
      <v>0</v>
    </nc>
  </rcc>
  <rcc rId="3818" sId="1" numFmtId="4">
    <oc r="H34">
      <v>700000</v>
    </oc>
    <nc r="H34">
      <v>740000</v>
    </nc>
  </rcc>
  <rcc rId="3819" sId="1" numFmtId="4">
    <oc r="H35">
      <v>800000</v>
    </oc>
    <nc r="H35">
      <v>585000</v>
    </nc>
  </rcc>
  <rcc rId="3820" sId="1" numFmtId="4">
    <oc r="H36">
      <v>10000</v>
    </oc>
    <nc r="H36">
      <v>30000</v>
    </nc>
  </rcc>
  <rcc rId="3821" sId="1" numFmtId="4">
    <oc r="H37">
      <v>350000</v>
    </oc>
    <nc r="H37">
      <v>950000</v>
    </nc>
  </rcc>
  <rcc rId="3822" sId="1" numFmtId="4">
    <oc r="H39">
      <v>650000</v>
    </oc>
    <nc r="H39">
      <v>800000</v>
    </nc>
  </rcc>
  <rcc rId="3823" sId="1" numFmtId="4">
    <oc r="H40">
      <v>120000</v>
    </oc>
    <nc r="H40">
      <v>100</v>
    </nc>
  </rcc>
  <rcc rId="3824" sId="1" numFmtId="4">
    <oc r="H42">
      <v>1300000</v>
    </oc>
    <nc r="H42">
      <v>1500000</v>
    </nc>
  </rcc>
  <rcc rId="3825" sId="1" numFmtId="4">
    <oc r="G43">
      <v>375207</v>
    </oc>
    <nc r="G43">
      <v>275207</v>
    </nc>
  </rcc>
  <rcc rId="3826" sId="1" numFmtId="4">
    <oc r="H43">
      <v>280000</v>
    </oc>
    <nc r="H43">
      <v>350000</v>
    </nc>
  </rcc>
  <rcc rId="3827" sId="1" numFmtId="4">
    <oc r="H44">
      <v>450000</v>
    </oc>
    <nc r="H44">
      <v>500000</v>
    </nc>
  </rcc>
  <rcc rId="3828" sId="1" numFmtId="4">
    <oc r="H46">
      <v>96000</v>
    </oc>
    <nc r="H46">
      <v>149000</v>
    </nc>
  </rcc>
  <rcc rId="3829" sId="1" numFmtId="4">
    <oc r="H47">
      <v>1400000</v>
    </oc>
    <nc r="H47">
      <v>2200000</v>
    </nc>
  </rcc>
  <rcc rId="3830" sId="1" numFmtId="4">
    <oc r="H50">
      <v>1200</v>
    </oc>
    <nc r="H50">
      <v>700</v>
    </nc>
  </rcc>
  <rcc rId="3831" sId="1" numFmtId="4">
    <oc r="H51">
      <v>30000</v>
    </oc>
    <nc r="H51">
      <v>19200</v>
    </nc>
  </rcc>
  <rcc rId="3832" sId="1" numFmtId="4">
    <oc r="H52">
      <v>1200000</v>
    </oc>
    <nc r="H52">
      <v>1000000</v>
    </nc>
  </rcc>
  <rrc rId="3833" sId="1" ref="A19:XFD19" action="insertRow"/>
  <rcc rId="3834" sId="1">
    <nc r="B19">
      <v>5512</v>
    </nc>
  </rcc>
  <rcc rId="3835" sId="1">
    <nc r="D19" t="inlineStr">
      <is>
        <t>Požární ochrana - prodej auta</t>
      </is>
    </nc>
  </rcc>
  <rcc rId="3836" sId="1" numFmtId="4">
    <nc r="H19">
      <v>200000</v>
    </nc>
  </rcc>
  <rcc rId="3837" sId="1" numFmtId="4">
    <nc r="G19">
      <v>0</v>
    </nc>
  </rcc>
  <rcc rId="3838" sId="1" numFmtId="4">
    <nc r="F13">
      <v>0</v>
    </nc>
  </rcc>
  <rcc rId="3839" sId="1" numFmtId="4">
    <nc r="F19">
      <v>0</v>
    </nc>
  </rcc>
  <rcc rId="3840" sId="1" numFmtId="4">
    <nc r="F21">
      <v>0</v>
    </nc>
  </rcc>
  <rcc rId="3841" sId="1" endOfListFormulaUpdate="1">
    <oc r="F22">
      <f>SUM(F5:F20)</f>
    </oc>
    <nc r="F22">
      <f>SUM(F5:F21)</f>
    </nc>
  </rcc>
  <rcc rId="3842" sId="1" numFmtId="4">
    <oc r="H54">
      <v>945000</v>
    </oc>
    <nc r="H54">
      <v>1340000</v>
    </nc>
  </rcc>
  <rcc rId="3843" sId="1" numFmtId="4">
    <oc r="H55">
      <v>25223</v>
    </oc>
    <nc r="H55">
      <v>0</v>
    </nc>
  </rcc>
  <rcc rId="3844" sId="1" numFmtId="4">
    <oc r="H56">
      <v>1900000</v>
    </oc>
    <nc r="H56">
      <v>2250000</v>
    </nc>
  </rcc>
  <rcc rId="3845" sId="1" numFmtId="4">
    <oc r="H57">
      <v>7000</v>
    </oc>
    <nc r="H57">
      <v>2610</v>
    </nc>
  </rcc>
  <rcc rId="3846" sId="1" numFmtId="4">
    <oc r="H58">
      <v>85000</v>
    </oc>
    <nc r="H58">
      <v>78072</v>
    </nc>
  </rcc>
  <rcc rId="3847" sId="1" numFmtId="4">
    <nc r="E24">
      <v>17000</v>
    </nc>
  </rcc>
  <rcc rId="3848" sId="1" numFmtId="4">
    <nc r="E27">
      <v>100000</v>
    </nc>
  </rcc>
  <rcc rId="3849" sId="1" numFmtId="4">
    <nc r="E28">
      <v>200000</v>
    </nc>
  </rcc>
  <rcc rId="3850" sId="1" numFmtId="4">
    <nc r="E29">
      <v>50000</v>
    </nc>
  </rcc>
  <rcc rId="3851" sId="1" numFmtId="4">
    <nc r="E30">
      <v>1500000</v>
    </nc>
  </rcc>
  <rcc rId="3852" sId="1" numFmtId="4">
    <nc r="E32">
      <v>40000</v>
    </nc>
  </rcc>
  <rcc rId="3853" sId="1" numFmtId="4">
    <nc r="E33">
      <v>50000</v>
    </nc>
  </rcc>
  <rcc rId="3854" sId="1" numFmtId="4">
    <nc r="E34">
      <v>100000</v>
    </nc>
  </rcc>
  <rcc rId="3855" sId="1" numFmtId="4">
    <oc r="F35">
      <v>600000</v>
    </oc>
    <nc r="F35">
      <v>500000</v>
    </nc>
  </rcc>
  <rcc rId="3856" sId="1" numFmtId="4">
    <nc r="E36">
      <v>170000</v>
    </nc>
  </rcc>
  <rcc rId="3857" sId="1" numFmtId="4">
    <nc r="E37">
      <v>30000</v>
    </nc>
  </rcc>
  <rcc rId="3858" sId="1" numFmtId="4">
    <nc r="E39">
      <v>40000</v>
    </nc>
  </rcc>
  <rcc rId="3859" sId="1" numFmtId="4">
    <nc r="E41">
      <v>100000</v>
    </nc>
  </rcc>
  <rcc rId="3860" sId="1" numFmtId="4">
    <nc r="E44">
      <v>400000</v>
    </nc>
  </rcc>
  <rcc rId="3861" sId="1" numFmtId="4">
    <nc r="E45">
      <v>600000</v>
    </nc>
  </rcc>
  <rcc rId="3862" sId="1" numFmtId="4">
    <nc r="E46">
      <v>5000</v>
    </nc>
  </rcc>
  <rcc rId="3863" sId="1" numFmtId="4">
    <nc r="E47">
      <v>130000</v>
    </nc>
  </rcc>
  <rcc rId="3864" sId="1" numFmtId="4">
    <nc r="E49">
      <v>5000</v>
    </nc>
  </rcc>
  <rcc rId="3865" sId="1" numFmtId="4">
    <nc r="E50">
      <v>5000</v>
    </nc>
  </rcc>
  <rcc rId="3866" sId="1" numFmtId="4">
    <nc r="E52">
      <v>30000</v>
    </nc>
  </rcc>
  <rcc rId="3867" sId="1" numFmtId="4">
    <nc r="E53">
      <v>350000</v>
    </nc>
  </rcc>
  <rcc rId="3868" sId="1" numFmtId="4">
    <nc r="E54">
      <v>1400000</v>
    </nc>
  </rcc>
  <rcc rId="3869" sId="1" numFmtId="4">
    <nc r="E56">
      <v>2000000</v>
    </nc>
  </rcc>
  <rcc rId="3870" sId="1" numFmtId="4">
    <nc r="E57">
      <v>5000</v>
    </nc>
  </rcc>
  <rcc rId="3871" sId="1" numFmtId="4">
    <nc r="E58">
      <v>80000</v>
    </nc>
  </rcc>
  <rcc rId="3872" sId="1" numFmtId="4">
    <nc r="E26">
      <v>500000</v>
    </nc>
  </rcc>
  <rcc rId="3873" sId="1" numFmtId="4">
    <nc r="E25">
      <v>50000</v>
    </nc>
  </rcc>
  <rcc rId="3874" sId="1" numFmtId="4">
    <nc r="E40">
      <v>800000</v>
    </nc>
  </rcc>
  <rcc rId="3875" sId="1" numFmtId="4">
    <nc r="E35">
      <v>500000</v>
    </nc>
  </rcc>
  <rcc rId="3876" sId="1" numFmtId="4">
    <nc r="E48">
      <v>2500000</v>
    </nc>
  </rcc>
  <rcc rId="3877" sId="1" numFmtId="4">
    <nc r="E43">
      <v>1500000</v>
    </nc>
  </rcc>
  <rcc rId="3878" sId="1" numFmtId="4">
    <nc r="E38">
      <v>666351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29" start="0" length="2147483647">
    <dxf>
      <font>
        <color rgb="FFFF0000"/>
      </font>
    </dxf>
  </rfmt>
  <rfmt sheetId="1" sqref="E29" start="0" length="2147483647">
    <dxf>
      <font>
        <color auto="1"/>
      </font>
    </dxf>
  </rfmt>
  <rcv guid="{89646A96-9C19-4D99-A703-3D3D7BC38144}" action="delete"/>
  <rdn rId="0" localSheetId="1" customView="1" name="Z_89646A96_9C19_4D99_A703_3D3D7BC38144_.wvu.PrintArea" hidden="1" oldHidden="1">
    <formula>'2023'!$B$1:$F$74</formula>
    <oldFormula>'2023'!$B$1:$F$74</oldFormula>
  </rdn>
  <rcv guid="{89646A96-9C19-4D99-A703-3D3D7BC38144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3880" sheetId="4" name="[2024 ROZPOČET návrh-k vyvěšení k 11-23.xlsx]RUD 2024" sheetPosition="3"/>
  <rfmt sheetId="4" sqref="A1" start="0" length="0">
    <dxf>
      <font>
        <b/>
        <sz val="16"/>
        <color theme="1"/>
        <name val="Calibri"/>
        <family val="2"/>
        <charset val="238"/>
        <scheme val="minor"/>
      </font>
      <alignment horizontal="center" vertical="top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4" sqref="B1" start="0" length="0">
    <dxf>
      <font>
        <b/>
        <sz val="16"/>
        <color theme="1"/>
        <name val="Calibri"/>
        <family val="2"/>
        <charset val="238"/>
        <scheme val="minor"/>
      </font>
      <alignment horizontal="center" vertical="top"/>
      <border outline="0">
        <top style="medium">
          <color indexed="64"/>
        </top>
        <bottom style="medium">
          <color indexed="64"/>
        </bottom>
      </border>
    </dxf>
  </rfmt>
  <rcc rId="3881" sId="4" odxf="1" dxf="1">
    <nc r="C1" t="inlineStr">
      <is>
        <t>podklad pro 2024</t>
      </is>
    </nc>
    <odxf>
      <font>
        <b val="0"/>
        <sz val="10"/>
        <color auto="1"/>
        <name val="Arial"/>
        <family val="2"/>
        <charset val="238"/>
        <scheme val="none"/>
      </font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9"/>
        <color theme="1"/>
        <name val="Calibri"/>
        <family val="2"/>
        <charset val="238"/>
        <scheme val="minor"/>
      </font>
      <fill>
        <patternFill patternType="solid">
          <bgColor rgb="FFFFFF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sqref="D1" start="0" length="0">
    <dxf>
      <font>
        <b/>
        <sz val="16"/>
        <color theme="1"/>
        <name val="Calibri"/>
        <family val="2"/>
        <charset val="238"/>
        <scheme val="minor"/>
      </font>
      <alignment horizontal="center" vertical="top"/>
      <border outline="0">
        <top style="medium">
          <color indexed="64"/>
        </top>
        <bottom style="medium">
          <color indexed="64"/>
        </bottom>
      </border>
    </dxf>
  </rfmt>
  <rfmt sheetId="4" sqref="E1" start="0" length="0">
    <dxf>
      <font>
        <b/>
        <sz val="16"/>
        <color theme="1"/>
        <name val="Calibri"/>
        <family val="2"/>
        <charset val="238"/>
        <scheme val="minor"/>
      </font>
      <alignment horizontal="center" vertical="top"/>
      <border outline="0">
        <top style="medium">
          <color indexed="64"/>
        </top>
        <bottom style="medium">
          <color indexed="64"/>
        </bottom>
      </border>
    </dxf>
  </rfmt>
  <rfmt sheetId="4" sqref="F1" start="0" length="0">
    <dxf>
      <font>
        <b/>
        <sz val="10"/>
        <color theme="1"/>
        <name val="Calibri"/>
        <family val="2"/>
        <charset val="238"/>
        <scheme val="minor"/>
      </font>
      <alignment horizontal="center" vertical="top"/>
      <border outline="0">
        <top style="medium">
          <color indexed="64"/>
        </top>
        <bottom style="medium">
          <color indexed="64"/>
        </bottom>
      </border>
    </dxf>
  </rfmt>
  <rcc rId="3882" sId="4" odxf="1" dxf="1">
    <nc r="G1" t="inlineStr">
      <is>
        <t>podklad pro 2024</t>
      </is>
    </nc>
    <odxf>
      <font>
        <b val="0"/>
        <sz val="10"/>
        <color auto="1"/>
        <name val="Arial"/>
        <family val="2"/>
        <charset val="238"/>
        <scheme val="none"/>
      </font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9"/>
        <color theme="1"/>
        <name val="Calibri"/>
        <family val="2"/>
        <charset val="238"/>
        <scheme val="minor"/>
      </font>
      <fill>
        <patternFill patternType="solid">
          <bgColor rgb="FFFFFF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883" sId="4" odxf="1" dxf="1">
    <nc r="H1" t="inlineStr">
      <is>
        <t>podklad pro 2024</t>
      </is>
    </nc>
    <odxf>
      <font>
        <b val="0"/>
        <sz val="10"/>
        <color auto="1"/>
        <name val="Arial"/>
        <family val="2"/>
        <charset val="238"/>
        <scheme val="none"/>
      </font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9"/>
        <color theme="1"/>
        <name val="Calibri"/>
        <family val="2"/>
        <charset val="238"/>
        <scheme val="minor"/>
      </font>
      <fill>
        <patternFill patternType="solid">
          <bgColor rgb="FFFFFF00"/>
        </patternFill>
      </fill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sqref="A2" start="0" length="0">
    <dxf>
      <font>
        <sz val="10"/>
        <color theme="1"/>
        <name val="Calibri"/>
        <family val="2"/>
        <charset val="238"/>
        <scheme val="minor"/>
      </font>
      <border outline="0">
        <left style="medium">
          <color indexed="64"/>
        </left>
        <right style="medium">
          <color indexed="64"/>
        </right>
        <bottom style="thin">
          <color indexed="64"/>
        </bottom>
      </border>
    </dxf>
  </rfmt>
  <rcc rId="3884" sId="4" odxf="1" dxf="1">
    <nc r="B2" t="inlineStr">
      <is>
        <t>pol</t>
      </is>
    </nc>
    <odxf>
      <numFmt numFmtId="0" formatCode="General"/>
      <alignment horizontal="general" vertical="bottom"/>
      <border outline="0">
        <left/>
        <right/>
        <bottom/>
      </border>
    </odxf>
    <ndxf>
      <numFmt numFmtId="30" formatCode="@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3885" sId="4" odxf="1" dxf="1">
    <nc r="C2" t="inlineStr">
      <is>
        <t>ROZPOČET 2023</t>
      </is>
    </nc>
    <odxf>
      <font>
        <b val="0"/>
        <sz val="10"/>
        <color auto="1"/>
        <name val="Arial"/>
        <family val="2"/>
        <charset val="238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bottom/>
      </border>
    </odxf>
    <ndxf>
      <font>
        <b/>
        <sz val="11"/>
        <color theme="1"/>
        <name val="Calibri"/>
        <family val="2"/>
        <charset val="238"/>
        <scheme val="minor"/>
      </font>
      <fill>
        <patternFill patternType="solid">
          <bgColor theme="2" tint="-0.249977111117893"/>
        </patternFill>
      </fill>
      <alignment horizontal="center" vertical="center" wrapText="1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fmt sheetId="4" sqref="D2" start="0" length="0">
    <dxf>
      <font>
        <b/>
        <sz val="11"/>
        <color theme="1"/>
        <name val="Calibri"/>
        <family val="2"/>
        <charset val="238"/>
        <scheme val="minor"/>
      </font>
      <fill>
        <patternFill patternType="solid">
          <bgColor theme="9" tint="0.39997558519241921"/>
        </patternFill>
      </fill>
      <alignment horizontal="center" vertical="center" wrapText="1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</rfmt>
  <rfmt sheetId="4" sqref="E2" start="0" length="0">
    <dxf>
      <font>
        <b/>
        <sz val="11"/>
        <color theme="1"/>
        <name val="Calibri"/>
        <family val="2"/>
        <charset val="238"/>
        <scheme val="minor"/>
      </font>
      <fill>
        <patternFill patternType="solid">
          <bgColor theme="7" tint="0.59999389629810485"/>
        </patternFill>
      </fill>
      <alignment horizontal="center" vertical="top" wrapText="1"/>
      <border outline="0">
        <left style="medium">
          <color indexed="64"/>
        </left>
        <bottom style="medium">
          <color indexed="64"/>
        </bottom>
      </border>
    </dxf>
  </rfmt>
  <rfmt sheetId="4" sqref="F2" start="0" length="0">
    <dxf>
      <font>
        <b/>
        <sz val="11"/>
        <color theme="1"/>
        <name val="Calibri"/>
        <family val="2"/>
        <charset val="238"/>
        <scheme val="minor"/>
      </font>
      <fill>
        <patternFill patternType="solid">
          <bgColor rgb="FFFFC000"/>
        </patternFill>
      </fill>
      <alignment horizontal="center" vertical="center" wrapText="1"/>
      <border outline="0">
        <left style="medium">
          <color indexed="64"/>
        </left>
        <bottom style="medium">
          <color indexed="64"/>
        </bottom>
      </border>
    </dxf>
  </rfmt>
  <rcc rId="3886" sId="4" odxf="1" dxf="1">
    <nc r="G2" t="inlineStr">
      <is>
        <t xml:space="preserve">Plnění  k 31.10.2023   75 % </t>
      </is>
    </nc>
    <odxf>
      <font>
        <b val="0"/>
        <sz val="10"/>
        <color auto="1"/>
        <name val="Arial"/>
        <family val="2"/>
        <charset val="238"/>
        <scheme val="none"/>
      </font>
      <alignment horizontal="general" vertical="bottom" wrapText="0"/>
      <border outline="0">
        <left/>
        <right/>
        <bottom/>
      </border>
    </odxf>
    <ndxf>
      <font>
        <b/>
        <sz val="11"/>
        <color theme="1"/>
        <name val="Calibri"/>
        <family val="2"/>
        <charset val="238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887" sId="4" odxf="1" dxf="1">
    <nc r="H2" t="inlineStr">
      <is>
        <t>Předpoklad plnění 2023         100 % ???</t>
      </is>
    </nc>
    <odxf>
      <font>
        <b val="0"/>
        <sz val="10"/>
        <color auto="1"/>
        <name val="Arial"/>
        <family val="2"/>
        <charset val="238"/>
        <scheme val="none"/>
      </font>
      <alignment horizontal="general" vertical="bottom" wrapText="0"/>
      <border outline="0">
        <left/>
        <right/>
        <bottom/>
      </border>
    </odxf>
    <ndxf>
      <font>
        <b/>
        <sz val="11"/>
        <color theme="1"/>
        <name val="Calibri"/>
        <family val="2"/>
        <charset val="238"/>
        <scheme val="minor"/>
      </font>
      <alignment horizontal="center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888" sId="4">
    <nc r="I2" t="inlineStr">
      <is>
        <t>Daň z příjmů fyzických osob</t>
      </is>
    </nc>
  </rcc>
  <rcc rId="3889" sId="4" odxf="1" dxf="1">
    <nc r="A3" t="inlineStr">
      <is>
        <t>DPH</t>
      </is>
    </nc>
    <odxf>
      <font>
        <b val="0"/>
        <sz val="10"/>
        <color auto="1"/>
        <name val="Arial"/>
        <family val="2"/>
        <charset val="238"/>
        <scheme val="none"/>
      </font>
      <border outline="0">
        <left/>
        <right/>
        <top/>
        <bottom/>
      </border>
    </odxf>
    <ndxf>
      <font>
        <b/>
        <sz val="11"/>
        <color theme="1"/>
        <name val="Calibri"/>
        <family val="2"/>
        <charset val="238"/>
        <scheme val="minor"/>
      </font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890" sId="4" odxf="1" dxf="1" numFmtId="30">
    <nc r="B3">
      <v>1211</v>
    </nc>
    <odxf>
      <font>
        <b val="0"/>
        <sz val="10"/>
        <color auto="1"/>
        <name val="Arial"/>
        <family val="2"/>
        <charset val="238"/>
        <scheme val="none"/>
      </font>
      <numFmt numFmtId="0" formatCode="General"/>
      <alignment horizontal="general" vertical="bottom"/>
      <border outline="0">
        <right/>
        <bottom/>
      </border>
    </odxf>
    <ndxf>
      <font>
        <b/>
        <sz val="14"/>
        <color theme="1"/>
        <name val="Calibri"/>
        <family val="2"/>
        <charset val="238"/>
        <scheme val="minor"/>
      </font>
      <numFmt numFmtId="30" formatCode="@"/>
      <alignment horizontal="center" vertical="top"/>
      <border outline="0">
        <right style="thin">
          <color indexed="64"/>
        </right>
        <bottom style="thin">
          <color indexed="64"/>
        </bottom>
      </border>
    </ndxf>
  </rcc>
  <rcc rId="3891" sId="4" odxf="1" dxf="1" numFmtId="4">
    <nc r="C3">
      <v>6400000</v>
    </nc>
    <odxf>
      <numFmt numFmtId="0" formatCode="General"/>
      <fill>
        <patternFill patternType="none">
          <bgColor indexed="65"/>
        </patternFill>
      </fill>
      <border outline="0">
        <right/>
        <bottom/>
      </border>
    </odxf>
    <ndxf>
      <numFmt numFmtId="4" formatCode="#,##0.00"/>
      <fill>
        <patternFill patternType="solid">
          <bgColor theme="2" tint="-9.9978637043366805E-2"/>
        </patternFill>
      </fill>
      <border outline="0">
        <right style="thin">
          <color indexed="64"/>
        </right>
        <bottom style="thin">
          <color indexed="64"/>
        </bottom>
      </border>
    </ndxf>
  </rcc>
  <rfmt sheetId="4" sqref="D3" start="0" length="0">
    <dxf>
      <numFmt numFmtId="4" formatCode="#,##0.00"/>
      <fill>
        <patternFill patternType="solid">
          <bgColor theme="9" tint="0.59999389629810485"/>
        </patternFill>
      </fill>
      <border outline="0">
        <left style="thin">
          <color indexed="64"/>
        </left>
        <bottom style="thin">
          <color indexed="64"/>
        </bottom>
      </border>
    </dxf>
  </rfmt>
  <rcc rId="3892" sId="4" odxf="1" dxf="1">
    <nc r="E3">
      <f>D3*E10</f>
    </nc>
    <odxf>
      <numFmt numFmtId="0" formatCode="General"/>
      <fill>
        <patternFill patternType="none">
          <bgColor indexed="65"/>
        </patternFill>
      </fill>
      <border outline="0">
        <left/>
        <bottom/>
      </border>
    </odxf>
    <ndxf>
      <numFmt numFmtId="4" formatCode="#,##0.00"/>
      <fill>
        <patternFill patternType="solid">
          <bgColor theme="7" tint="0.79998168889431442"/>
        </patternFill>
      </fill>
      <border outline="0">
        <left style="thin">
          <color indexed="64"/>
        </left>
        <bottom style="thin">
          <color indexed="64"/>
        </bottom>
      </border>
    </ndxf>
  </rcc>
  <rcc rId="3893" sId="4" odxf="1" dxf="1">
    <nc r="F3">
      <f>D3-C3</f>
    </nc>
    <o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bottom/>
      </border>
    </odxf>
    <ndxf>
      <font>
        <b/>
        <sz val="11"/>
        <color theme="1"/>
        <name val="Calibri"/>
        <family val="2"/>
        <charset val="238"/>
        <scheme val="minor"/>
      </font>
      <numFmt numFmtId="4" formatCode="#,##0.00"/>
      <fill>
        <patternFill patternType="solid">
          <bgColor rgb="FFFFFF99"/>
        </patternFill>
      </fill>
      <border outline="0">
        <left style="thin">
          <color indexed="64"/>
        </left>
        <bottom style="thin">
          <color indexed="64"/>
        </bottom>
      </border>
    </ndxf>
  </rcc>
  <rcc rId="3894" sId="4" odxf="1" dxf="1" numFmtId="4">
    <nc r="G3">
      <v>5539189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5" sId="4" odxf="1" dxf="1">
    <nc r="H3">
      <f>G3/G11*H11</f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6" sId="4">
    <nc r="I3" t="inlineStr">
      <is>
        <t>v tom: daň z příjmů fyzických osob vybíraná zvl. sazbou        1660 1113</t>
      </is>
    </nc>
  </rcc>
  <rcc rId="3897" sId="4" odxf="1" dxf="1">
    <nc r="A4" t="inlineStr">
      <is>
        <t>DPPO</t>
      </is>
    </nc>
    <odxf>
      <font>
        <b val="0"/>
        <sz val="10"/>
        <color auto="1"/>
        <name val="Arial"/>
        <family val="2"/>
        <charset val="238"/>
        <scheme val="none"/>
      </font>
      <border outline="0">
        <left/>
        <right/>
        <top/>
        <bottom/>
      </border>
    </odxf>
    <ndxf>
      <font>
        <b/>
        <sz val="11"/>
        <color theme="1"/>
        <name val="Calibri"/>
        <family val="2"/>
        <charset val="238"/>
        <scheme val="minor"/>
      </font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898" sId="4" odxf="1" dxf="1" numFmtId="30">
    <nc r="B4">
      <v>1121</v>
    </nc>
    <odxf>
      <font>
        <b val="0"/>
        <sz val="10"/>
        <color auto="1"/>
        <name val="Arial"/>
        <family val="2"/>
        <charset val="238"/>
        <scheme val="none"/>
      </font>
      <numFmt numFmtId="0" formatCode="General"/>
      <alignment horizontal="general" vertical="bottom"/>
      <border outline="0">
        <right/>
        <top/>
        <bottom/>
      </border>
    </odxf>
    <ndxf>
      <font>
        <b/>
        <sz val="14"/>
        <color theme="1"/>
        <name val="Calibri"/>
        <family val="2"/>
        <charset val="238"/>
        <scheme val="minor"/>
      </font>
      <numFmt numFmtId="30" formatCode="@"/>
      <alignment horizontal="center" vertical="top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9" sId="4" odxf="1" dxf="1" numFmtId="4">
    <nc r="C4">
      <v>2660000</v>
    </nc>
    <odxf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numFmt numFmtId="4" formatCode="#,##0.00"/>
      <fill>
        <patternFill patternType="solid">
          <bgColor theme="2" tint="-9.9978637043366805E-2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D4" start="0" length="0">
    <dxf>
      <numFmt numFmtId="4" formatCode="#,##0.00"/>
      <fill>
        <patternFill patternType="solid">
          <bgColor theme="9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3900" sId="4" odxf="1" dxf="1">
    <nc r="E4">
      <f>D4*E10</f>
    </nc>
    <odxf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numFmt numFmtId="4" formatCode="#,##0.00"/>
      <fill>
        <patternFill patternType="solid">
          <bgColor theme="7" tint="0.79998168889431442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901" sId="4" odxf="1" dxf="1">
    <nc r="F4">
      <f>D4-C4</f>
    </nc>
    <o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b/>
        <sz val="11"/>
        <color theme="1"/>
        <name val="Calibri"/>
        <family val="2"/>
        <charset val="238"/>
        <scheme val="minor"/>
      </font>
      <numFmt numFmtId="4" formatCode="#,##0.00"/>
      <fill>
        <patternFill patternType="solid">
          <bgColor rgb="FFFFFF99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902" sId="4" odxf="1" dxf="1" numFmtId="4">
    <nc r="G4">
      <v>3140818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3" sId="4" odxf="1" dxf="1">
    <nc r="H4">
      <f>G4/G11*H11</f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4" sId="4">
    <nc r="I4" t="inlineStr">
      <is>
        <t>daň z příjmů fyzických osob placená poplatníky (z přiznání)   1652 1112</t>
      </is>
    </nc>
  </rcc>
  <rcc rId="3905" sId="4" odxf="1" dxf="1">
    <nc r="A5" t="inlineStr">
      <is>
        <t>DPFO celkem</t>
      </is>
    </nc>
    <odxf>
      <font>
        <b val="0"/>
        <sz val="10"/>
        <color auto="1"/>
        <name val="Arial"/>
        <family val="2"/>
        <charset val="238"/>
        <scheme val="none"/>
      </font>
      <border outline="0">
        <left/>
        <right/>
        <top/>
        <bottom/>
      </border>
    </odxf>
    <ndxf>
      <font>
        <b/>
        <sz val="11"/>
        <color theme="1"/>
        <name val="Calibri"/>
        <family val="2"/>
        <charset val="238"/>
        <scheme val="minor"/>
      </font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906" sId="4" odxf="1" dxf="1">
    <nc r="B5" t="inlineStr">
      <is>
        <t>111X</t>
      </is>
    </nc>
    <odxf>
      <font>
        <b val="0"/>
        <sz val="10"/>
        <color auto="1"/>
        <name val="Arial"/>
        <family val="2"/>
        <charset val="238"/>
        <scheme val="none"/>
      </font>
      <numFmt numFmtId="0" formatCode="General"/>
      <alignment horizontal="general" vertical="bottom"/>
      <border outline="0">
        <right/>
        <top/>
        <bottom/>
      </border>
    </odxf>
    <ndxf>
      <font>
        <b/>
        <sz val="11"/>
        <color theme="1"/>
        <name val="Calibri"/>
        <family val="2"/>
        <charset val="238"/>
        <scheme val="minor"/>
      </font>
      <numFmt numFmtId="30" formatCode="@"/>
      <alignment horizontal="center" vertical="top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7" sId="4" odxf="1" dxf="1">
    <nc r="C5">
      <f>C6+C7+C8</f>
    </nc>
    <odxf>
      <numFmt numFmtId="0" formatCode="General"/>
      <border outline="0">
        <right/>
        <top/>
        <bottom/>
      </border>
    </odxf>
    <ndxf>
      <numFmt numFmtId="4" formatCode="#,##0.0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8" sId="4" odxf="1" dxf="1">
    <nc r="D5">
      <f>D6+D7+D8</f>
    </nc>
    <odxf>
      <numFmt numFmtId="0" formatCode="General"/>
      <border outline="0">
        <left/>
        <top/>
        <bottom/>
      </border>
    </odxf>
    <ndxf>
      <numFmt numFmtId="4" formatCode="#,##0.0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909" sId="4" odxf="1" dxf="1">
    <nc r="E5">
      <f>E6+E7+E8</f>
    </nc>
    <odxf>
      <numFmt numFmtId="0" formatCode="General"/>
      <border outline="0">
        <left/>
        <top/>
        <bottom/>
      </border>
    </odxf>
    <ndxf>
      <numFmt numFmtId="4" formatCode="#,##0.0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910" sId="4" odxf="1" dxf="1">
    <nc r="F5">
      <f>D5-C5</f>
    </nc>
    <odxf>
      <numFmt numFmtId="0" formatCode="General"/>
      <border outline="0">
        <left/>
        <top/>
        <bottom/>
      </border>
    </odxf>
    <ndxf>
      <numFmt numFmtId="4" formatCode="#,##0.0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911" sId="4" odxf="1" dxf="1">
    <nc r="G5">
      <f>G6+G7+G8</f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2" sId="4" odxf="1" dxf="1">
    <nc r="H5">
      <f>H6+H7+H8</f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3" sId="4">
    <nc r="I5" t="inlineStr">
      <is>
        <t>daň z příjmů fyzických osob placená plátci (závislá – sdílená) 2612 1111</t>
      </is>
    </nc>
  </rcc>
  <rcc rId="3914" sId="4" odxf="1" dxf="1">
    <nc r="A6" t="inlineStr">
      <is>
        <t>ze ZČ + motiv. 1,5 %</t>
      </is>
    </nc>
    <odxf>
      <font>
        <b val="0"/>
        <sz val="10"/>
        <color auto="1"/>
        <name val="Arial"/>
        <family val="2"/>
        <charset val="238"/>
        <scheme val="none"/>
      </font>
      <alignment vertical="bottom" wrapText="0"/>
      <border outline="0">
        <left/>
        <right/>
        <top/>
        <bottom/>
      </border>
    </odxf>
    <ndxf>
      <font>
        <b/>
        <sz val="8"/>
        <color theme="1"/>
        <name val="Calibri"/>
        <family val="2"/>
        <charset val="238"/>
        <scheme val="minor"/>
      </font>
      <alignment vertical="top" wrapText="1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915" sId="4" odxf="1" dxf="1">
    <nc r="B6" t="inlineStr">
      <is>
        <t>1111</t>
      </is>
    </nc>
    <odxf>
      <font>
        <b val="0"/>
        <sz val="10"/>
        <color auto="1"/>
        <name val="Arial"/>
        <family val="2"/>
        <charset val="238"/>
        <scheme val="none"/>
      </font>
      <numFmt numFmtId="0" formatCode="General"/>
      <alignment horizontal="general" vertical="bottom"/>
      <border outline="0">
        <right/>
        <top/>
        <bottom/>
      </border>
    </odxf>
    <ndxf>
      <font>
        <b/>
        <sz val="14"/>
        <color theme="1"/>
        <name val="Calibri"/>
        <family val="2"/>
        <charset val="238"/>
        <scheme val="minor"/>
      </font>
      <numFmt numFmtId="30" formatCode="@"/>
      <alignment horizontal="center" vertical="top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6" sId="4" odxf="1" dxf="1" numFmtId="4">
    <nc r="C6">
      <v>1860000</v>
    </nc>
    <odxf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numFmt numFmtId="4" formatCode="#,##0.00"/>
      <fill>
        <patternFill patternType="solid">
          <bgColor theme="2" tint="-9.9978637043366805E-2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D6" start="0" length="0">
    <dxf>
      <numFmt numFmtId="4" formatCode="#,##0.00"/>
      <fill>
        <patternFill patternType="solid">
          <bgColor theme="9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3917" sId="4" odxf="1" dxf="1">
    <nc r="E6">
      <f>D6*E10</f>
    </nc>
    <odxf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numFmt numFmtId="4" formatCode="#,##0.00"/>
      <fill>
        <patternFill patternType="solid">
          <bgColor theme="7" tint="0.79998168889431442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918" sId="4" odxf="1" dxf="1">
    <nc r="F6">
      <f>D6-C6</f>
    </nc>
    <o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b/>
        <sz val="11"/>
        <color theme="1"/>
        <name val="Calibri"/>
        <family val="2"/>
        <charset val="238"/>
        <scheme val="minor"/>
      </font>
      <numFmt numFmtId="4" formatCode="#,##0.00"/>
      <fill>
        <patternFill patternType="solid">
          <bgColor rgb="FFFFFF99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919" sId="4" odxf="1" dxf="1" numFmtId="4">
    <nc r="G6">
      <v>1765566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0" sId="4" odxf="1" dxf="1">
    <nc r="H6">
      <f>G6/G11*H11</f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1" sId="4">
    <nc r="I6" t="inlineStr">
      <is>
        <t>daň z příjmů fyz. osob placená plátci (závislá - 1,5 % motivace) 4634 1111</t>
      </is>
    </nc>
  </rcc>
  <rcc rId="3922" sId="4" odxf="1" dxf="1">
    <nc r="A7" t="inlineStr">
      <is>
        <t>srážková</t>
      </is>
    </nc>
    <odxf>
      <font>
        <b val="0"/>
        <sz val="10"/>
        <color auto="1"/>
        <name val="Arial"/>
        <family val="2"/>
        <charset val="238"/>
        <scheme val="none"/>
      </font>
      <border outline="0">
        <left/>
        <right/>
        <top/>
        <bottom/>
      </border>
    </odxf>
    <ndxf>
      <font>
        <b/>
        <sz val="11"/>
        <color theme="1"/>
        <name val="Calibri"/>
        <family val="2"/>
        <charset val="238"/>
        <scheme val="minor"/>
      </font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923" sId="4" odxf="1" dxf="1">
    <nc r="B7" t="inlineStr">
      <is>
        <t>1113</t>
      </is>
    </nc>
    <odxf>
      <font>
        <b val="0"/>
        <sz val="10"/>
        <color auto="1"/>
        <name val="Arial"/>
        <family val="2"/>
        <charset val="238"/>
        <scheme val="none"/>
      </font>
      <numFmt numFmtId="0" formatCode="General"/>
      <alignment horizontal="general" vertical="bottom"/>
      <border outline="0">
        <right/>
        <top/>
        <bottom/>
      </border>
    </odxf>
    <ndxf>
      <font>
        <b/>
        <sz val="14"/>
        <color theme="1"/>
        <name val="Calibri"/>
        <family val="2"/>
        <charset val="238"/>
        <scheme val="minor"/>
      </font>
      <numFmt numFmtId="30" formatCode="@"/>
      <alignment horizontal="center" vertical="top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4" sId="4" odxf="1" dxf="1" numFmtId="4">
    <nc r="C7">
      <v>380000</v>
    </nc>
    <odxf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numFmt numFmtId="4" formatCode="#,##0.00"/>
      <fill>
        <patternFill patternType="solid">
          <bgColor theme="2" tint="-9.9978637043366805E-2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D7" start="0" length="0">
    <dxf>
      <numFmt numFmtId="4" formatCode="#,##0.00"/>
      <fill>
        <patternFill patternType="solid">
          <bgColor theme="9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3925" sId="4" odxf="1" dxf="1">
    <nc r="E7">
      <f>D7*E10</f>
    </nc>
    <odxf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numFmt numFmtId="4" formatCode="#,##0.00"/>
      <fill>
        <patternFill patternType="solid">
          <bgColor theme="7" tint="0.79998168889431442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926" sId="4" odxf="1" dxf="1">
    <nc r="F7">
      <f>D7-C7</f>
    </nc>
    <o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b/>
        <sz val="11"/>
        <color theme="1"/>
        <name val="Calibri"/>
        <family val="2"/>
        <charset val="238"/>
        <scheme val="minor"/>
      </font>
      <numFmt numFmtId="4" formatCode="#,##0.00"/>
      <fill>
        <patternFill patternType="solid">
          <bgColor rgb="FFFFFF99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927" sId="4" odxf="1" dxf="1" numFmtId="4">
    <nc r="G7">
      <v>442539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8" sId="4" odxf="1" dxf="1">
    <nc r="H7">
      <f>G7/G11*H11</f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9" sId="4" odxf="1" dxf="1">
    <nc r="A8" t="inlineStr">
      <is>
        <t>OSVČ</t>
      </is>
    </nc>
    <odxf>
      <font>
        <b val="0"/>
        <sz val="10"/>
        <color auto="1"/>
        <name val="Arial"/>
        <family val="2"/>
        <charset val="238"/>
        <scheme val="none"/>
      </font>
      <border outline="0">
        <left/>
        <right/>
        <top/>
        <bottom/>
      </border>
    </odxf>
    <ndxf>
      <font>
        <b/>
        <sz val="11"/>
        <color theme="1"/>
        <name val="Calibri"/>
        <family val="2"/>
        <charset val="238"/>
        <scheme val="minor"/>
      </font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930" sId="4" odxf="1" dxf="1">
    <nc r="B8" t="inlineStr">
      <is>
        <t>1112</t>
      </is>
    </nc>
    <odxf>
      <font>
        <b val="0"/>
        <sz val="10"/>
        <color auto="1"/>
        <name val="Arial"/>
        <family val="2"/>
        <charset val="238"/>
        <scheme val="none"/>
      </font>
      <numFmt numFmtId="0" formatCode="General"/>
      <alignment horizontal="general" vertical="bottom"/>
      <border outline="0">
        <right/>
        <top/>
        <bottom/>
      </border>
    </odxf>
    <ndxf>
      <font>
        <b/>
        <sz val="14"/>
        <color theme="1"/>
        <name val="Calibri"/>
        <family val="2"/>
        <charset val="238"/>
        <scheme val="minor"/>
      </font>
      <numFmt numFmtId="30" formatCode="@"/>
      <alignment horizontal="center" vertical="top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1" sId="4" odxf="1" dxf="1" numFmtId="4">
    <nc r="C8">
      <v>107000</v>
    </nc>
    <odxf>
      <numFmt numFmtId="0" formatCode="General"/>
      <fill>
        <patternFill patternType="none">
          <bgColor indexed="65"/>
        </patternFill>
      </fill>
      <border outline="0">
        <right/>
        <top/>
        <bottom/>
      </border>
    </odxf>
    <ndxf>
      <numFmt numFmtId="4" formatCode="#,##0.00"/>
      <fill>
        <patternFill patternType="solid">
          <bgColor theme="2" tint="-9.9978637043366805E-2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D8" start="0" length="0">
    <dxf>
      <numFmt numFmtId="4" formatCode="#,##0.00"/>
      <fill>
        <patternFill patternType="solid">
          <bgColor theme="9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3932" sId="4" odxf="1" dxf="1">
    <nc r="E8">
      <f>D8*E10</f>
    </nc>
    <odxf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numFmt numFmtId="4" formatCode="#,##0.00"/>
      <fill>
        <patternFill patternType="solid">
          <bgColor theme="7" tint="0.79998168889431442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933" sId="4" odxf="1" dxf="1">
    <nc r="F8">
      <f>D8-C8</f>
    </nc>
    <o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b/>
        <sz val="11"/>
        <color theme="1"/>
        <name val="Calibri"/>
        <family val="2"/>
        <charset val="238"/>
        <scheme val="minor"/>
      </font>
      <numFmt numFmtId="4" formatCode="#,##0.00"/>
      <fill>
        <patternFill patternType="solid">
          <bgColor rgb="FFFFFF99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934" sId="4" odxf="1" dxf="1" numFmtId="4">
    <nc r="G8">
      <v>128575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5" sId="4" odxf="1" dxf="1">
    <nc r="H8">
      <f>G8/G11*H11</f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9" start="0" length="0">
    <dxf>
      <font>
        <sz val="10"/>
        <color theme="1"/>
        <name val="Calibri"/>
        <family val="2"/>
        <charset val="238"/>
        <scheme val="minor"/>
      </font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4" sqref="B9" start="0" length="0">
    <dxf>
      <numFmt numFmtId="30" formatCode="@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36" sId="4" odxf="1" dxf="1">
    <nc r="C9">
      <f>C3+C4+C5</f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4" formatCode="#,##0.00"/>
      <fill>
        <patternFill patternType="solid">
          <bgColor theme="2" tint="-0.249977111117893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37" sId="4" odxf="1" dxf="1">
    <nc r="D9">
      <f>D3+D4+D5</f>
    </nc>
    <o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top/>
        <bottom/>
      </border>
    </odxf>
    <ndxf>
      <font>
        <b/>
        <sz val="11"/>
        <color theme="1"/>
        <name val="Calibri"/>
        <family val="2"/>
        <charset val="238"/>
        <scheme val="minor"/>
      </font>
      <numFmt numFmtId="4" formatCode="#,##0.00"/>
      <fill>
        <patternFill patternType="solid">
          <bgColor theme="9" tint="0.39997558519241921"/>
        </patternFill>
      </fill>
      <border outline="0">
        <top style="medium">
          <color indexed="64"/>
        </top>
        <bottom style="medium">
          <color indexed="64"/>
        </bottom>
      </border>
    </ndxf>
  </rcc>
  <rcc rId="3938" sId="4" odxf="1" dxf="1">
    <nc r="E9">
      <f>E3+E4+E5</f>
    </nc>
    <o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1"/>
        <color theme="1"/>
        <name val="Calibri"/>
        <family val="2"/>
        <charset val="238"/>
        <scheme val="minor"/>
      </font>
      <numFmt numFmtId="4" formatCode="#,##0.00"/>
      <fill>
        <patternFill patternType="solid">
          <bgColor theme="7" tint="0.5999938962981048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39" sId="4" odxf="1" dxf="1">
    <nc r="F9">
      <f>F3+F4+F5</f>
    </nc>
    <o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top/>
        <bottom/>
      </border>
    </odxf>
    <ndxf>
      <font>
        <b/>
        <sz val="11"/>
        <color theme="1"/>
        <name val="Calibri"/>
        <family val="2"/>
        <charset val="238"/>
        <scheme val="minor"/>
      </font>
      <numFmt numFmtId="4" formatCode="#,##0.00"/>
      <fill>
        <patternFill patternType="solid">
          <bgColor rgb="FFFFC000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3940" sId="4" odxf="1" dxf="1">
    <nc r="G9">
      <f>G3+G4+G5</f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1" sId="4" odxf="1" dxf="1">
    <nc r="H9">
      <f>H3+H4+H5</f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10" start="0" length="0">
    <dxf>
      <font>
        <sz val="10"/>
        <color theme="1"/>
        <name val="Calibri"/>
        <family val="2"/>
        <charset val="238"/>
        <scheme val="minor"/>
      </font>
    </dxf>
  </rfmt>
  <rfmt sheetId="4" sqref="B10" start="0" length="0">
    <dxf>
      <numFmt numFmtId="30" formatCode="@"/>
      <alignment horizontal="center" vertical="top"/>
    </dxf>
  </rfmt>
  <rfmt sheetId="4" sqref="C10" start="0" length="0">
    <dxf>
      <numFmt numFmtId="4" formatCode="#,##0.00"/>
    </dxf>
  </rfmt>
  <rfmt sheetId="4" sqref="D10" start="0" length="0">
    <dxf>
      <font>
        <b/>
        <sz val="11"/>
        <color theme="1"/>
        <name val="Calibri"/>
        <family val="2"/>
        <charset val="238"/>
        <scheme val="minor"/>
      </font>
      <numFmt numFmtId="4" formatCode="#,##0.00"/>
    </dxf>
  </rfmt>
  <rcc rId="3942" sId="4" odxf="1" dxf="1" numFmtId="14">
    <nc r="E10">
      <v>0.9</v>
    </nc>
    <odxf>
      <font>
        <sz val="10"/>
        <color auto="1"/>
        <name val="Arial"/>
        <family val="2"/>
        <charset val="238"/>
        <scheme val="none"/>
      </font>
      <numFmt numFmtId="0" formatCode="General"/>
    </odxf>
    <ndxf>
      <font>
        <sz val="8"/>
        <color theme="1"/>
        <name val="Calibri"/>
        <family val="2"/>
        <charset val="238"/>
        <scheme val="minor"/>
      </font>
      <numFmt numFmtId="14" formatCode="0.00%"/>
    </ndxf>
  </rcc>
  <rfmt sheetId="4" sqref="F10" start="0" length="0">
    <dxf>
      <font>
        <sz val="8"/>
        <color theme="1"/>
        <name val="Calibri"/>
        <family val="2"/>
        <charset val="238"/>
        <scheme val="minor"/>
      </font>
      <alignment horizontal="center" vertical="top"/>
    </dxf>
  </rfmt>
  <rfmt sheetId="4" sqref="G10" start="0" length="0">
    <dxf>
      <numFmt numFmtId="4" formatCode="#,##0.00"/>
    </dxf>
  </rfmt>
  <rfmt sheetId="4" sqref="H10" start="0" length="0">
    <dxf>
      <numFmt numFmtId="4" formatCode="#,##0.00"/>
    </dxf>
  </rfmt>
  <rcc rId="3943" sId="4" odxf="1" dxf="1" numFmtId="4">
    <nc r="G11">
      <v>10</v>
    </nc>
    <odxf>
      <font>
        <sz val="10"/>
        <color auto="1"/>
        <name val="Arial"/>
        <family val="2"/>
        <charset val="238"/>
        <scheme val="none"/>
      </font>
      <numFmt numFmtId="0" formatCode="General"/>
    </odxf>
    <ndxf>
      <font>
        <sz val="6"/>
        <color theme="1"/>
        <name val="Calibri"/>
        <family val="2"/>
        <charset val="238"/>
        <scheme val="minor"/>
      </font>
      <numFmt numFmtId="4" formatCode="#,##0.00"/>
    </ndxf>
  </rcc>
  <rcc rId="3944" sId="4" odxf="1" dxf="1" numFmtId="4">
    <nc r="H11">
      <v>12</v>
    </nc>
    <odxf>
      <font>
        <sz val="10"/>
        <color auto="1"/>
        <name val="Arial"/>
        <family val="2"/>
        <charset val="238"/>
        <scheme val="none"/>
      </font>
      <numFmt numFmtId="0" formatCode="General"/>
    </odxf>
    <ndxf>
      <font>
        <sz val="6"/>
        <color theme="1"/>
        <name val="Calibri"/>
        <family val="2"/>
        <charset val="238"/>
        <scheme val="minor"/>
      </font>
      <numFmt numFmtId="4" formatCode="#,##0.00"/>
    </ndxf>
  </rcc>
  <rfmt sheetId="4" sqref="A12" start="0" length="0">
    <dxf>
      <font>
        <b/>
        <sz val="8"/>
        <color theme="1"/>
        <name val="Calibri"/>
        <family val="2"/>
        <charset val="238"/>
        <scheme val="minor"/>
      </font>
    </dxf>
  </rfmt>
  <rfmt sheetId="4" sqref="E12" start="0" length="0">
    <dxf>
      <numFmt numFmtId="4" formatCode="#,##0.00"/>
    </dxf>
  </rfmt>
  <rfmt sheetId="4" sqref="E13" start="0" length="0">
    <dxf>
      <numFmt numFmtId="4" formatCode="#,##0.00"/>
    </dxf>
  </rfmt>
  <rfmt sheetId="4" sqref="E14" start="0" length="0">
    <dxf>
      <numFmt numFmtId="4" formatCode="#,##0.00"/>
    </dxf>
  </rfmt>
  <rfmt sheetId="4" sqref="E15" start="0" length="0">
    <dxf>
      <numFmt numFmtId="4" formatCode="#,##0.00"/>
    </dxf>
  </rfmt>
  <rfmt sheetId="4" sqref="E16" start="0" length="0">
    <dxf>
      <numFmt numFmtId="4" formatCode="#,##0.00"/>
    </dxf>
  </rfmt>
  <rfmt sheetId="4" sqref="A17" start="0" length="0">
    <dxf>
      <font>
        <sz val="8"/>
        <color theme="1"/>
        <name val="Calibri"/>
        <family val="2"/>
        <charset val="238"/>
        <scheme val="minor"/>
      </font>
    </dxf>
  </rfmt>
  <rfmt sheetId="4" sqref="D17" start="0" length="0">
    <dxf>
      <font>
        <b/>
        <sz val="11"/>
        <color theme="1"/>
        <name val="Calibri"/>
        <family val="2"/>
        <charset val="238"/>
        <scheme val="minor"/>
      </font>
    </dxf>
  </rfmt>
  <rfmt sheetId="4" sqref="E17" start="0" length="0">
    <dxf>
      <font>
        <b/>
        <sz val="11"/>
        <color theme="1"/>
        <name val="Calibri"/>
        <family val="2"/>
        <charset val="238"/>
        <scheme val="minor"/>
      </font>
      <numFmt numFmtId="4" formatCode="#,##0.00"/>
    </dxf>
  </rfmt>
  <rfmt sheetId="4" sqref="A18" start="0" length="0">
    <dxf>
      <font>
        <sz val="8"/>
        <color theme="1"/>
        <name val="Calibri"/>
        <family val="2"/>
        <charset val="238"/>
        <scheme val="minor"/>
      </font>
    </dxf>
  </rfmt>
  <rfmt sheetId="4" sqref="D18" start="0" length="0">
    <dxf>
      <font>
        <b/>
        <sz val="11"/>
        <color theme="1"/>
        <name val="Calibri"/>
        <family val="2"/>
        <charset val="238"/>
        <scheme val="minor"/>
      </font>
    </dxf>
  </rfmt>
  <rfmt sheetId="4" sqref="E18" start="0" length="0">
    <dxf>
      <font>
        <b/>
        <sz val="11"/>
        <color theme="1"/>
        <name val="Calibri"/>
        <family val="2"/>
        <charset val="238"/>
        <scheme val="minor"/>
      </font>
      <numFmt numFmtId="4" formatCode="#,##0.00"/>
    </dxf>
  </rfmt>
  <rcc rId="3945" sId="4">
    <nc r="D2" t="inlineStr">
      <is>
        <t>RUD  2024                z 11/2023</t>
      </is>
    </nc>
  </rcc>
  <rcc rId="3946" sId="4">
    <nc r="E2" t="inlineStr">
      <is>
        <t>RUD 2024      z 11/2023 snížený na    90 %</t>
      </is>
    </nc>
  </rcc>
  <rcc rId="3947" sId="4" numFmtId="4">
    <nc r="D3">
      <v>7103265</v>
    </nc>
  </rcc>
  <rcc rId="3948" sId="4" numFmtId="4">
    <nc r="D4">
      <v>3629925</v>
    </nc>
  </rcc>
  <rcc rId="3949" sId="4" numFmtId="4">
    <nc r="D7">
      <v>441285</v>
    </nc>
  </rcc>
  <rcc rId="3950" sId="4" numFmtId="4">
    <nc r="D6">
      <v>2333537</v>
    </nc>
  </rcc>
  <rcc rId="3951" sId="4" numFmtId="4">
    <nc r="D8">
      <v>166075</v>
    </nc>
  </rcc>
  <rcc rId="3952" sId="4">
    <nc r="F2" t="inlineStr">
      <is>
        <t>ROZDÍL          R  2022              k 10/2023</t>
      </is>
    </nc>
  </rcc>
  <rcc rId="3953" sId="4">
    <nc r="A1" t="inlineStr">
      <is>
        <t>RUD 2024</t>
      </is>
    </nc>
  </rcc>
  <rcv guid="{8AD5C3DE-2A79-4D8A-B167-227132033A66}" action="delete"/>
  <rcv guid="{8AD5C3DE-2A79-4D8A-B167-227132033A66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54" sId="1">
    <oc r="B65" t="inlineStr">
      <is>
        <t>Návrh zveřejněn na pevné úřední desce: 5.12.2023</t>
      </is>
    </oc>
    <nc r="B65" t="inlineStr">
      <is>
        <t>Návrh zveřejněn na pevné úřední desce: 1.12.2023</t>
      </is>
    </nc>
  </rcc>
  <rcc rId="3955" sId="1">
    <oc r="B66" t="inlineStr">
      <is>
        <t xml:space="preserve">Návrh zveřejněn na elektronické úřední desce: 5.12.2022             </t>
      </is>
    </oc>
    <nc r="B66" t="inlineStr">
      <is>
        <t xml:space="preserve">Návrh zveřejněn na elektronické úřední desce: 1.12.2023             </t>
      </is>
    </nc>
  </rcc>
  <rrc rId="3956" sId="1" ref="A3:XFD3" action="deleteRow">
    <undo index="65535" exp="area" ref3D="1" dr="$A$3:$XFD$3" dn="Z_33CD2FF0_10B1_4139_8726_2B28685AE245_.wvu.Rows" sId="1"/>
    <rfmt sheetId="1" xfDxf="1" sqref="A3:XFD3" start="0" length="0">
      <dxf>
        <font>
          <name val="Times New Roman"/>
          <family val="1"/>
        </font>
      </dxf>
    </rfmt>
    <rfmt sheetId="1" sqref="A3" start="0" length="0">
      <dxf>
        <font>
          <sz val="18"/>
          <name val="Times New Roman"/>
          <family val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" start="0" length="0">
      <dxf>
        <font>
          <sz val="18"/>
          <name val="Times New Roman"/>
          <family val="1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" start="0" length="0">
      <dxf>
        <font>
          <sz val="18"/>
          <name val="Times New Roman"/>
          <family val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" start="0" length="0">
      <dxf>
        <font>
          <b/>
          <i/>
          <sz val="18"/>
          <name val="Times New Roman"/>
          <family val="1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" start="0" length="0">
      <dxf>
        <font>
          <b/>
          <i/>
          <sz val="18"/>
          <name val="Times New Roman"/>
          <family val="1"/>
        </font>
        <numFmt numFmtId="4" formatCode="#,##0.00"/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" start="0" length="0">
      <dxf>
        <font>
          <b/>
          <i/>
          <sz val="18"/>
          <name val="Times New Roman"/>
          <family val="1"/>
        </font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" start="0" length="0">
      <dxf>
        <font>
          <sz val="18"/>
          <name val="Times New Roman"/>
          <family val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" start="0" length="0">
      <dxf>
        <font>
          <sz val="18"/>
          <color rgb="FF00B050"/>
          <name val="Times New Roman"/>
          <family val="1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" start="0" length="0">
      <dxf>
        <font>
          <sz val="20"/>
          <name val="Times New Roman"/>
          <family val="1"/>
        </font>
        <numFmt numFmtId="164" formatCode="#,##0.00\ _K_č"/>
        <fill>
          <patternFill patternType="solid">
            <bgColor theme="0"/>
          </patternFill>
        </fill>
        <alignment horizontal="left" vertical="top"/>
      </dxf>
    </rfmt>
    <rfmt sheetId="1" sqref="J3" start="0" length="0">
      <dxf>
        <font>
          <sz val="20"/>
          <name val="Times New Roman"/>
          <family val="1"/>
        </font>
        <numFmt numFmtId="164" formatCode="#,##0.00\ _K_č"/>
        <fill>
          <patternFill patternType="solid">
            <bgColor theme="0"/>
          </patternFill>
        </fill>
      </dxf>
    </rfmt>
    <rfmt sheetId="1" sqref="K3" start="0" length="0">
      <dxf>
        <font>
          <sz val="20"/>
          <name val="Times New Roman"/>
          <family val="1"/>
        </font>
        <numFmt numFmtId="164" formatCode="#,##0.00\ _K_č"/>
      </dxf>
    </rfmt>
    <rfmt sheetId="1" sqref="L3" start="0" length="0">
      <dxf>
        <font>
          <sz val="20"/>
          <name val="Times New Roman"/>
          <family val="1"/>
        </font>
        <numFmt numFmtId="164" formatCode="#,##0.00\ _K_č"/>
      </dxf>
    </rfmt>
    <rfmt sheetId="1" sqref="M3" start="0" length="0">
      <dxf>
        <font>
          <sz val="20"/>
          <name val="Times New Roman"/>
          <family val="1"/>
        </font>
        <numFmt numFmtId="164" formatCode="#,##0.00\ _K_č"/>
      </dxf>
    </rfmt>
    <rfmt sheetId="1" sqref="N3" start="0" length="0">
      <dxf>
        <font>
          <sz val="20"/>
          <name val="Times New Roman"/>
          <family val="1"/>
        </font>
      </dxf>
    </rfmt>
  </rrc>
  <rcc rId="3957" sId="1" numFmtId="4">
    <oc r="H60">
      <v>956649</v>
    </oc>
    <nc r="H60">
      <v>1556649</v>
    </nc>
  </rcc>
  <rcc rId="3958" sId="1" numFmtId="4">
    <oc r="H61">
      <v>956649</v>
    </oc>
    <nc r="H61">
      <v>1556649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snm rId="3959" sheetId="1" oldName="[2024 ROZPOČET návrh-k vyvěšení k 11-23.xlsx]2023" newName="[2024 ROZPOČET návrh-k vyvěšení k 11-23.xlsx]2024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D5C3DE-2A79-4D8A-B167-227132033A66}" action="delete"/>
  <rcv guid="{8AD5C3DE-2A79-4D8A-B167-227132033A6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abSelected="1" zoomScale="50" zoomScaleNormal="50" workbookViewId="0">
      <selection activeCell="D6" sqref="D6"/>
    </sheetView>
  </sheetViews>
  <sheetFormatPr defaultColWidth="8.88671875" defaultRowHeight="25.2" x14ac:dyDescent="0.45"/>
  <cols>
    <col min="1" max="1" width="1.5546875" style="1" customWidth="1"/>
    <col min="2" max="3" width="8.5546875" style="1" customWidth="1"/>
    <col min="4" max="4" width="98.88671875" style="1" bestFit="1" customWidth="1"/>
    <col min="5" max="5" width="35.6640625" style="94" customWidth="1"/>
    <col min="6" max="6" width="70" style="41" customWidth="1"/>
    <col min="7" max="7" width="28.5546875" style="21" customWidth="1"/>
    <col min="8" max="8" width="28.5546875" style="21" bestFit="1" customWidth="1"/>
    <col min="9" max="9" width="29.88671875" style="21" bestFit="1" customWidth="1"/>
    <col min="10" max="10" width="28.5546875" style="22" bestFit="1" customWidth="1"/>
    <col min="11" max="11" width="28.6640625" style="22" bestFit="1" customWidth="1"/>
    <col min="12" max="12" width="11.5546875" style="1" bestFit="1" customWidth="1"/>
    <col min="13" max="13" width="12.33203125" style="1" customWidth="1"/>
    <col min="14" max="16384" width="8.88671875" style="1"/>
  </cols>
  <sheetData>
    <row r="1" spans="1:11" ht="36.75" customHeight="1" x14ac:dyDescent="0.45">
      <c r="A1" s="11"/>
      <c r="B1" s="11"/>
      <c r="C1" s="11"/>
      <c r="D1" s="12" t="s">
        <v>26</v>
      </c>
      <c r="E1" s="91"/>
      <c r="F1" s="39"/>
      <c r="G1" s="31"/>
    </row>
    <row r="2" spans="1:11" ht="33" customHeight="1" x14ac:dyDescent="0.45">
      <c r="A2" s="11"/>
      <c r="B2" s="13"/>
      <c r="C2" s="13"/>
      <c r="D2" s="30" t="s">
        <v>105</v>
      </c>
      <c r="E2" s="92"/>
      <c r="F2" s="39"/>
      <c r="G2" s="31"/>
    </row>
    <row r="3" spans="1:11" ht="62.25" customHeight="1" x14ac:dyDescent="0.45">
      <c r="A3" s="11"/>
      <c r="B3" s="14" t="s">
        <v>46</v>
      </c>
      <c r="C3" s="14" t="s">
        <v>47</v>
      </c>
      <c r="D3" s="15" t="s">
        <v>0</v>
      </c>
      <c r="E3" s="89" t="s">
        <v>106</v>
      </c>
      <c r="F3" s="87"/>
      <c r="G3" s="31"/>
      <c r="I3" s="23"/>
      <c r="J3" s="21"/>
      <c r="K3" s="23"/>
    </row>
    <row r="4" spans="1:11" ht="45" customHeight="1" x14ac:dyDescent="0.45">
      <c r="A4" s="11"/>
      <c r="B4" s="16"/>
      <c r="C4" s="33" t="s">
        <v>50</v>
      </c>
      <c r="D4" s="34" t="s">
        <v>51</v>
      </c>
      <c r="E4" s="96">
        <v>14500000</v>
      </c>
      <c r="F4" s="88"/>
      <c r="G4" s="31"/>
      <c r="J4" s="21"/>
    </row>
    <row r="5" spans="1:11" ht="45" customHeight="1" x14ac:dyDescent="0.45">
      <c r="A5" s="11"/>
      <c r="B5" s="16"/>
      <c r="C5" s="16">
        <v>4111</v>
      </c>
      <c r="D5" s="17" t="s">
        <v>52</v>
      </c>
      <c r="E5" s="35"/>
      <c r="F5" s="87"/>
      <c r="G5" s="31"/>
      <c r="J5" s="21"/>
    </row>
    <row r="6" spans="1:11" ht="54.75" customHeight="1" x14ac:dyDescent="0.45">
      <c r="A6" s="11"/>
      <c r="B6" s="16"/>
      <c r="C6" s="16">
        <v>4112</v>
      </c>
      <c r="D6" s="17" t="s">
        <v>15</v>
      </c>
      <c r="E6" s="35">
        <v>179200</v>
      </c>
      <c r="F6" s="39"/>
      <c r="G6" s="31"/>
      <c r="J6" s="21"/>
    </row>
    <row r="7" spans="1:11" ht="46.95" customHeight="1" x14ac:dyDescent="0.45">
      <c r="A7" s="11"/>
      <c r="B7" s="16"/>
      <c r="C7" s="16">
        <v>4116</v>
      </c>
      <c r="D7" s="17" t="s">
        <v>33</v>
      </c>
      <c r="E7" s="35">
        <v>0</v>
      </c>
      <c r="F7" s="39"/>
      <c r="G7" s="31"/>
      <c r="J7" s="21"/>
    </row>
    <row r="8" spans="1:11" ht="45" customHeight="1" x14ac:dyDescent="0.45">
      <c r="A8" s="11"/>
      <c r="B8" s="16"/>
      <c r="C8" s="16">
        <v>4121</v>
      </c>
      <c r="D8" s="17" t="s">
        <v>32</v>
      </c>
      <c r="E8" s="35">
        <v>120000</v>
      </c>
      <c r="F8" s="39"/>
      <c r="G8" s="31"/>
      <c r="J8" s="21"/>
    </row>
    <row r="9" spans="1:11" ht="45" customHeight="1" x14ac:dyDescent="0.45">
      <c r="A9" s="11"/>
      <c r="B9" s="16"/>
      <c r="C9" s="16">
        <v>4122</v>
      </c>
      <c r="D9" s="17" t="s">
        <v>16</v>
      </c>
      <c r="E9" s="35"/>
      <c r="F9" s="39"/>
      <c r="G9" s="31"/>
      <c r="J9" s="21"/>
    </row>
    <row r="10" spans="1:11" ht="45" customHeight="1" x14ac:dyDescent="0.45">
      <c r="A10" s="11"/>
      <c r="B10" s="16"/>
      <c r="C10" s="16">
        <v>4213</v>
      </c>
      <c r="D10" s="17" t="s">
        <v>54</v>
      </c>
      <c r="E10" s="35"/>
      <c r="F10" s="39"/>
      <c r="G10" s="31"/>
      <c r="J10" s="21"/>
    </row>
    <row r="11" spans="1:11" ht="45" customHeight="1" x14ac:dyDescent="0.45">
      <c r="A11" s="11"/>
      <c r="B11" s="16">
        <v>2219</v>
      </c>
      <c r="C11" s="16"/>
      <c r="D11" s="17" t="s">
        <v>97</v>
      </c>
      <c r="E11" s="35"/>
      <c r="F11" s="39"/>
      <c r="G11" s="31"/>
      <c r="J11" s="21"/>
    </row>
    <row r="12" spans="1:11" ht="45" customHeight="1" x14ac:dyDescent="0.45">
      <c r="A12" s="11"/>
      <c r="B12" s="16">
        <v>3399</v>
      </c>
      <c r="C12" s="16">
        <v>2112</v>
      </c>
      <c r="D12" s="17" t="s">
        <v>86</v>
      </c>
      <c r="E12" s="35">
        <v>19000</v>
      </c>
      <c r="F12" s="39"/>
      <c r="G12" s="31"/>
      <c r="J12" s="21"/>
    </row>
    <row r="13" spans="1:11" ht="45" customHeight="1" x14ac:dyDescent="0.45">
      <c r="A13" s="11"/>
      <c r="B13" s="16">
        <v>3612</v>
      </c>
      <c r="C13" s="16"/>
      <c r="D13" s="17" t="s">
        <v>1</v>
      </c>
      <c r="E13" s="35">
        <v>326000</v>
      </c>
      <c r="F13" s="39"/>
      <c r="G13" s="31"/>
      <c r="J13" s="21"/>
    </row>
    <row r="14" spans="1:11" ht="45" customHeight="1" x14ac:dyDescent="0.45">
      <c r="A14" s="11"/>
      <c r="B14" s="16">
        <v>3632</v>
      </c>
      <c r="C14" s="16"/>
      <c r="D14" s="17" t="s">
        <v>2</v>
      </c>
      <c r="E14" s="35">
        <v>10000</v>
      </c>
      <c r="F14" s="39"/>
      <c r="G14" s="31"/>
      <c r="J14" s="21"/>
    </row>
    <row r="15" spans="1:11" ht="45" customHeight="1" x14ac:dyDescent="0.45">
      <c r="A15" s="11"/>
      <c r="B15" s="16">
        <v>3639</v>
      </c>
      <c r="C15" s="16"/>
      <c r="D15" s="17" t="s">
        <v>14</v>
      </c>
      <c r="E15" s="35">
        <v>50000</v>
      </c>
      <c r="F15" s="39"/>
      <c r="G15" s="31"/>
      <c r="J15" s="21"/>
    </row>
    <row r="16" spans="1:11" ht="53.25" customHeight="1" x14ac:dyDescent="0.45">
      <c r="A16" s="11"/>
      <c r="B16" s="16">
        <v>3725</v>
      </c>
      <c r="C16" s="16"/>
      <c r="D16" s="17" t="s">
        <v>6</v>
      </c>
      <c r="E16" s="35">
        <v>180000</v>
      </c>
      <c r="F16" s="39"/>
      <c r="G16" s="31"/>
      <c r="J16" s="21"/>
    </row>
    <row r="17" spans="1:10" ht="45" customHeight="1" x14ac:dyDescent="0.45">
      <c r="A17" s="11"/>
      <c r="B17" s="16">
        <v>3742</v>
      </c>
      <c r="C17" s="16"/>
      <c r="D17" s="17" t="s">
        <v>27</v>
      </c>
      <c r="E17" s="35">
        <v>95000</v>
      </c>
      <c r="F17" s="39"/>
      <c r="G17" s="31"/>
      <c r="J17" s="21"/>
    </row>
    <row r="18" spans="1:10" ht="45" customHeight="1" x14ac:dyDescent="0.45">
      <c r="A18" s="11"/>
      <c r="B18" s="16">
        <v>5512</v>
      </c>
      <c r="C18" s="16"/>
      <c r="D18" s="17" t="s">
        <v>98</v>
      </c>
      <c r="E18" s="35"/>
      <c r="F18" s="39"/>
      <c r="G18" s="31"/>
      <c r="J18" s="21"/>
    </row>
    <row r="19" spans="1:10" ht="45" customHeight="1" x14ac:dyDescent="0.45">
      <c r="A19" s="11"/>
      <c r="B19" s="16">
        <v>6310</v>
      </c>
      <c r="C19" s="16"/>
      <c r="D19" s="17" t="s">
        <v>3</v>
      </c>
      <c r="E19" s="35">
        <v>800</v>
      </c>
      <c r="F19" s="39"/>
      <c r="G19" s="31"/>
      <c r="J19" s="21"/>
    </row>
    <row r="20" spans="1:10" ht="45" customHeight="1" x14ac:dyDescent="0.45">
      <c r="A20" s="11"/>
      <c r="B20" s="16">
        <v>6402</v>
      </c>
      <c r="C20" s="16">
        <v>2226</v>
      </c>
      <c r="D20" s="17" t="s">
        <v>87</v>
      </c>
      <c r="E20" s="35">
        <v>0</v>
      </c>
      <c r="F20" s="39"/>
      <c r="G20" s="31"/>
      <c r="J20" s="21"/>
    </row>
    <row r="21" spans="1:10" ht="46.5" customHeight="1" x14ac:dyDescent="0.45">
      <c r="A21" s="11"/>
      <c r="B21" s="18"/>
      <c r="C21" s="18"/>
      <c r="D21" s="19" t="s">
        <v>4</v>
      </c>
      <c r="E21" s="36">
        <f>SUM(E4:E20)</f>
        <v>15480000</v>
      </c>
      <c r="F21" s="39"/>
      <c r="G21" s="31"/>
      <c r="J21" s="21"/>
    </row>
    <row r="22" spans="1:10" ht="57.75" customHeight="1" x14ac:dyDescent="0.45">
      <c r="A22" s="11"/>
      <c r="B22" s="14" t="s">
        <v>46</v>
      </c>
      <c r="C22" s="14" t="s">
        <v>47</v>
      </c>
      <c r="D22" s="15" t="s">
        <v>17</v>
      </c>
      <c r="E22" s="90" t="s">
        <v>106</v>
      </c>
      <c r="F22" s="39"/>
      <c r="G22" s="31"/>
      <c r="J22" s="21"/>
    </row>
    <row r="23" spans="1:10" ht="39" customHeight="1" x14ac:dyDescent="0.45">
      <c r="A23" s="11"/>
      <c r="B23" s="16">
        <v>1014</v>
      </c>
      <c r="C23" s="16"/>
      <c r="D23" s="17" t="s">
        <v>18</v>
      </c>
      <c r="E23" s="35">
        <v>17000</v>
      </c>
      <c r="F23" s="39"/>
      <c r="G23" s="31"/>
      <c r="J23" s="21"/>
    </row>
    <row r="24" spans="1:10" ht="43.5" customHeight="1" x14ac:dyDescent="0.45">
      <c r="A24" s="11"/>
      <c r="B24" s="16">
        <v>2212</v>
      </c>
      <c r="C24" s="16"/>
      <c r="D24" s="17" t="s">
        <v>19</v>
      </c>
      <c r="E24" s="35">
        <v>50000</v>
      </c>
      <c r="F24" s="39"/>
      <c r="G24" s="31"/>
      <c r="J24" s="21"/>
    </row>
    <row r="25" spans="1:10" ht="42" customHeight="1" x14ac:dyDescent="0.45">
      <c r="A25" s="11"/>
      <c r="B25" s="16">
        <v>2219</v>
      </c>
      <c r="C25" s="16"/>
      <c r="D25" s="17" t="s">
        <v>45</v>
      </c>
      <c r="E25" s="35">
        <v>500000</v>
      </c>
      <c r="F25" s="39"/>
      <c r="G25" s="31"/>
      <c r="J25" s="21"/>
    </row>
    <row r="26" spans="1:10" ht="42" customHeight="1" x14ac:dyDescent="0.45">
      <c r="A26" s="11"/>
      <c r="B26" s="16">
        <v>2223</v>
      </c>
      <c r="C26" s="16"/>
      <c r="D26" s="17" t="s">
        <v>56</v>
      </c>
      <c r="E26" s="35">
        <v>100000</v>
      </c>
      <c r="F26" s="39"/>
      <c r="G26" s="31"/>
      <c r="J26" s="21"/>
    </row>
    <row r="27" spans="1:10" ht="42" customHeight="1" x14ac:dyDescent="0.45">
      <c r="A27" s="11"/>
      <c r="B27" s="16">
        <v>2292</v>
      </c>
      <c r="C27" s="16"/>
      <c r="D27" s="17" t="s">
        <v>55</v>
      </c>
      <c r="E27" s="35">
        <v>200000</v>
      </c>
      <c r="F27" s="39"/>
      <c r="G27" s="31"/>
      <c r="J27" s="21"/>
    </row>
    <row r="28" spans="1:10" ht="51" customHeight="1" x14ac:dyDescent="0.45">
      <c r="A28" s="11"/>
      <c r="B28" s="16">
        <v>2321</v>
      </c>
      <c r="C28" s="16"/>
      <c r="D28" s="17" t="s">
        <v>38</v>
      </c>
      <c r="E28" s="35">
        <v>50000</v>
      </c>
      <c r="F28" s="39"/>
      <c r="G28" s="31"/>
      <c r="J28" s="21"/>
    </row>
    <row r="29" spans="1:10" ht="38.4" customHeight="1" x14ac:dyDescent="0.45">
      <c r="A29" s="11"/>
      <c r="B29" s="16">
        <v>3113</v>
      </c>
      <c r="C29" s="16"/>
      <c r="D29" s="17" t="s">
        <v>10</v>
      </c>
      <c r="E29" s="35">
        <v>1600000</v>
      </c>
      <c r="F29" s="39"/>
      <c r="G29" s="31"/>
      <c r="J29" s="21"/>
    </row>
    <row r="30" spans="1:10" ht="39" customHeight="1" x14ac:dyDescent="0.45">
      <c r="A30" s="11"/>
      <c r="B30" s="16">
        <v>3117</v>
      </c>
      <c r="C30" s="16"/>
      <c r="D30" s="17" t="s">
        <v>39</v>
      </c>
      <c r="E30" s="35"/>
      <c r="F30" s="39"/>
      <c r="G30" s="31"/>
      <c r="J30" s="21"/>
    </row>
    <row r="31" spans="1:10" ht="39" customHeight="1" x14ac:dyDescent="0.45">
      <c r="A31" s="11"/>
      <c r="B31" s="16">
        <v>3314</v>
      </c>
      <c r="C31" s="16"/>
      <c r="D31" s="20" t="s">
        <v>40</v>
      </c>
      <c r="E31" s="93">
        <v>40000</v>
      </c>
      <c r="F31" s="39"/>
      <c r="G31" s="31"/>
      <c r="J31" s="21"/>
    </row>
    <row r="32" spans="1:10" ht="39" customHeight="1" x14ac:dyDescent="0.45">
      <c r="A32" s="11"/>
      <c r="B32" s="16">
        <v>3322</v>
      </c>
      <c r="C32" s="16"/>
      <c r="D32" s="17" t="s">
        <v>34</v>
      </c>
      <c r="E32" s="35">
        <v>50000</v>
      </c>
      <c r="F32" s="39"/>
      <c r="G32" s="31"/>
      <c r="J32" s="21"/>
    </row>
    <row r="33" spans="1:10" ht="39" customHeight="1" x14ac:dyDescent="0.45">
      <c r="A33" s="11"/>
      <c r="B33" s="16">
        <v>3326</v>
      </c>
      <c r="C33" s="16"/>
      <c r="D33" s="17" t="s">
        <v>5</v>
      </c>
      <c r="E33" s="35">
        <v>100000</v>
      </c>
      <c r="F33" s="39"/>
      <c r="G33" s="31"/>
      <c r="J33" s="21"/>
    </row>
    <row r="34" spans="1:10" ht="46.5" customHeight="1" x14ac:dyDescent="0.45">
      <c r="A34" s="11"/>
      <c r="B34" s="16">
        <v>3399</v>
      </c>
      <c r="C34" s="16"/>
      <c r="D34" s="17" t="s">
        <v>44</v>
      </c>
      <c r="E34" s="35">
        <v>500000</v>
      </c>
      <c r="F34" s="39"/>
      <c r="G34" s="31"/>
      <c r="J34" s="21"/>
    </row>
    <row r="35" spans="1:10" ht="54" customHeight="1" x14ac:dyDescent="0.45">
      <c r="A35" s="11"/>
      <c r="B35" s="16">
        <v>3419</v>
      </c>
      <c r="C35" s="16"/>
      <c r="D35" s="17" t="s">
        <v>20</v>
      </c>
      <c r="E35" s="35">
        <v>197000</v>
      </c>
      <c r="F35" s="39"/>
      <c r="G35" s="31"/>
      <c r="J35" s="21"/>
    </row>
    <row r="36" spans="1:10" ht="39" customHeight="1" x14ac:dyDescent="0.45">
      <c r="A36" s="11"/>
      <c r="B36" s="16">
        <v>3421</v>
      </c>
      <c r="C36" s="16"/>
      <c r="D36" s="17" t="s">
        <v>13</v>
      </c>
      <c r="E36" s="35">
        <v>30000</v>
      </c>
      <c r="F36" s="39"/>
      <c r="G36" s="31"/>
      <c r="J36" s="21"/>
    </row>
    <row r="37" spans="1:10" ht="46.5" customHeight="1" x14ac:dyDescent="0.45">
      <c r="A37" s="11"/>
      <c r="B37" s="16">
        <v>3429</v>
      </c>
      <c r="C37" s="16"/>
      <c r="D37" s="17" t="s">
        <v>35</v>
      </c>
      <c r="E37" s="35">
        <v>566351</v>
      </c>
      <c r="F37" s="39"/>
      <c r="G37" s="31"/>
      <c r="J37" s="21"/>
    </row>
    <row r="38" spans="1:10" ht="39" customHeight="1" x14ac:dyDescent="0.45">
      <c r="A38" s="11"/>
      <c r="B38" s="16">
        <v>3613</v>
      </c>
      <c r="C38" s="16"/>
      <c r="D38" s="17" t="s">
        <v>11</v>
      </c>
      <c r="E38" s="35">
        <v>40000</v>
      </c>
      <c r="F38" s="39"/>
      <c r="G38" s="31"/>
      <c r="J38" s="21"/>
    </row>
    <row r="39" spans="1:10" ht="39" customHeight="1" x14ac:dyDescent="0.45">
      <c r="A39" s="11"/>
      <c r="B39" s="16">
        <v>3631</v>
      </c>
      <c r="C39" s="16"/>
      <c r="D39" s="20" t="s">
        <v>41</v>
      </c>
      <c r="E39" s="93">
        <v>800000</v>
      </c>
      <c r="F39" s="39"/>
      <c r="G39" s="31"/>
      <c r="J39" s="21"/>
    </row>
    <row r="40" spans="1:10" ht="39" customHeight="1" x14ac:dyDescent="0.45">
      <c r="A40" s="11"/>
      <c r="B40" s="16">
        <v>3632</v>
      </c>
      <c r="C40" s="16"/>
      <c r="D40" s="20" t="s">
        <v>42</v>
      </c>
      <c r="E40" s="93">
        <v>73000</v>
      </c>
      <c r="F40" s="39"/>
      <c r="G40" s="31"/>
      <c r="J40" s="21"/>
    </row>
    <row r="41" spans="1:10" ht="39" customHeight="1" x14ac:dyDescent="0.45">
      <c r="A41" s="11"/>
      <c r="B41" s="16">
        <v>3635</v>
      </c>
      <c r="C41" s="16"/>
      <c r="D41" s="17" t="s">
        <v>53</v>
      </c>
      <c r="E41" s="35"/>
      <c r="F41" s="39"/>
      <c r="G41" s="31"/>
      <c r="J41" s="21"/>
    </row>
    <row r="42" spans="1:10" ht="39" customHeight="1" x14ac:dyDescent="0.45">
      <c r="A42" s="11">
        <v>1322000</v>
      </c>
      <c r="B42" s="16">
        <v>3639</v>
      </c>
      <c r="C42" s="16"/>
      <c r="D42" s="20" t="s">
        <v>43</v>
      </c>
      <c r="E42" s="93">
        <v>1500000</v>
      </c>
      <c r="F42" s="39"/>
      <c r="G42" s="31"/>
      <c r="J42" s="21"/>
    </row>
    <row r="43" spans="1:10" ht="39" customHeight="1" x14ac:dyDescent="0.45">
      <c r="A43" s="11"/>
      <c r="B43" s="16">
        <v>3722</v>
      </c>
      <c r="C43" s="16"/>
      <c r="D43" s="17" t="s">
        <v>7</v>
      </c>
      <c r="E43" s="35">
        <v>400000</v>
      </c>
      <c r="F43" s="39"/>
      <c r="G43" s="31"/>
      <c r="J43" s="21"/>
    </row>
    <row r="44" spans="1:10" ht="39" customHeight="1" x14ac:dyDescent="0.45">
      <c r="A44" s="11"/>
      <c r="B44" s="16">
        <v>3723</v>
      </c>
      <c r="C44" s="16"/>
      <c r="D44" s="17" t="s">
        <v>8</v>
      </c>
      <c r="E44" s="35">
        <v>600000</v>
      </c>
      <c r="F44" s="39"/>
      <c r="G44" s="31"/>
      <c r="J44" s="21"/>
    </row>
    <row r="45" spans="1:10" ht="39" customHeight="1" x14ac:dyDescent="0.45">
      <c r="A45" s="11"/>
      <c r="B45" s="16">
        <v>3729</v>
      </c>
      <c r="C45" s="16"/>
      <c r="D45" s="17" t="s">
        <v>9</v>
      </c>
      <c r="E45" s="35">
        <v>5000</v>
      </c>
      <c r="F45" s="39"/>
      <c r="G45" s="31"/>
      <c r="J45" s="21"/>
    </row>
    <row r="46" spans="1:10" ht="39" customHeight="1" x14ac:dyDescent="0.45">
      <c r="A46" s="11"/>
      <c r="B46" s="16">
        <v>3742</v>
      </c>
      <c r="C46" s="16"/>
      <c r="D46" s="17" t="s">
        <v>31</v>
      </c>
      <c r="E46" s="35">
        <v>130000</v>
      </c>
      <c r="F46" s="39"/>
      <c r="G46" s="31"/>
      <c r="J46" s="21"/>
    </row>
    <row r="47" spans="1:10" ht="51" customHeight="1" x14ac:dyDescent="0.45">
      <c r="A47" s="11"/>
      <c r="B47" s="16">
        <v>3745</v>
      </c>
      <c r="C47" s="16"/>
      <c r="D47" s="17" t="s">
        <v>30</v>
      </c>
      <c r="E47" s="35">
        <v>2500000</v>
      </c>
      <c r="F47" s="39"/>
      <c r="G47" s="31"/>
      <c r="J47" s="21"/>
    </row>
    <row r="48" spans="1:10" ht="39" customHeight="1" x14ac:dyDescent="0.45">
      <c r="A48" s="11"/>
      <c r="B48" s="16">
        <v>4199</v>
      </c>
      <c r="C48" s="16"/>
      <c r="D48" s="17" t="s">
        <v>12</v>
      </c>
      <c r="E48" s="35">
        <v>5000</v>
      </c>
      <c r="F48" s="39"/>
      <c r="G48" s="31"/>
      <c r="J48" s="21"/>
    </row>
    <row r="49" spans="1:11" ht="39" customHeight="1" x14ac:dyDescent="0.45">
      <c r="A49" s="11"/>
      <c r="B49" s="16">
        <v>5213</v>
      </c>
      <c r="C49" s="16"/>
      <c r="D49" s="17" t="s">
        <v>48</v>
      </c>
      <c r="E49" s="35">
        <v>5000</v>
      </c>
      <c r="F49" s="39"/>
      <c r="G49" s="31"/>
      <c r="J49" s="21"/>
    </row>
    <row r="50" spans="1:11" ht="39" customHeight="1" x14ac:dyDescent="0.45">
      <c r="A50" s="11"/>
      <c r="B50" s="16">
        <v>5311</v>
      </c>
      <c r="C50" s="16"/>
      <c r="D50" s="17" t="s">
        <v>21</v>
      </c>
      <c r="E50" s="35"/>
      <c r="F50" s="39"/>
      <c r="G50" s="31"/>
      <c r="J50" s="21"/>
    </row>
    <row r="51" spans="1:11" ht="39" customHeight="1" x14ac:dyDescent="0.45">
      <c r="A51" s="11"/>
      <c r="B51" s="16">
        <v>5399</v>
      </c>
      <c r="C51" s="16"/>
      <c r="D51" s="17" t="s">
        <v>37</v>
      </c>
      <c r="E51" s="35">
        <v>30000</v>
      </c>
      <c r="F51" s="39"/>
      <c r="G51" s="31"/>
      <c r="J51" s="21"/>
    </row>
    <row r="52" spans="1:11" ht="39" customHeight="1" x14ac:dyDescent="0.45">
      <c r="A52" s="11"/>
      <c r="B52" s="16">
        <v>5512</v>
      </c>
      <c r="C52" s="16"/>
      <c r="D52" s="17" t="s">
        <v>49</v>
      </c>
      <c r="E52" s="35">
        <v>350000</v>
      </c>
      <c r="F52" s="39"/>
      <c r="G52" s="31"/>
      <c r="J52" s="21"/>
    </row>
    <row r="53" spans="1:11" ht="39" customHeight="1" x14ac:dyDescent="0.45">
      <c r="A53" s="11"/>
      <c r="B53" s="16">
        <v>6112</v>
      </c>
      <c r="C53" s="16"/>
      <c r="D53" s="17" t="s">
        <v>22</v>
      </c>
      <c r="E53" s="35">
        <v>1400000</v>
      </c>
      <c r="F53" s="39"/>
      <c r="G53" s="31"/>
      <c r="J53" s="21"/>
    </row>
    <row r="54" spans="1:11" ht="39" customHeight="1" x14ac:dyDescent="0.45">
      <c r="A54" s="11"/>
      <c r="B54" s="16">
        <v>6118</v>
      </c>
      <c r="C54" s="16"/>
      <c r="D54" s="17" t="s">
        <v>88</v>
      </c>
      <c r="E54" s="35"/>
      <c r="F54" s="39"/>
      <c r="G54" s="31"/>
      <c r="J54" s="21"/>
    </row>
    <row r="55" spans="1:11" ht="39" customHeight="1" x14ac:dyDescent="0.45">
      <c r="A55" s="11"/>
      <c r="B55" s="16">
        <v>6171</v>
      </c>
      <c r="C55" s="16"/>
      <c r="D55" s="17" t="s">
        <v>23</v>
      </c>
      <c r="E55" s="35">
        <v>2000000</v>
      </c>
      <c r="F55" s="39"/>
      <c r="G55" s="31"/>
      <c r="J55" s="21"/>
    </row>
    <row r="56" spans="1:11" ht="39" customHeight="1" x14ac:dyDescent="0.45">
      <c r="A56" s="11"/>
      <c r="B56" s="16">
        <v>6310</v>
      </c>
      <c r="C56" s="16"/>
      <c r="D56" s="17" t="s">
        <v>36</v>
      </c>
      <c r="E56" s="35">
        <v>5000</v>
      </c>
      <c r="F56" s="39"/>
      <c r="G56" s="31"/>
      <c r="J56" s="21"/>
    </row>
    <row r="57" spans="1:11" ht="39" customHeight="1" x14ac:dyDescent="0.45">
      <c r="A57" s="11"/>
      <c r="B57" s="16">
        <v>6320</v>
      </c>
      <c r="C57" s="16"/>
      <c r="D57" s="17" t="s">
        <v>24</v>
      </c>
      <c r="E57" s="35">
        <v>80000</v>
      </c>
      <c r="F57" s="39"/>
      <c r="G57" s="31"/>
      <c r="J57" s="21"/>
    </row>
    <row r="58" spans="1:11" ht="39" customHeight="1" x14ac:dyDescent="0.45">
      <c r="A58" s="11"/>
      <c r="B58" s="18"/>
      <c r="C58" s="18"/>
      <c r="D58" s="19"/>
      <c r="E58" s="36">
        <f>SUM(E23:E57)</f>
        <v>13923351</v>
      </c>
      <c r="F58" s="39"/>
      <c r="G58" s="31"/>
      <c r="J58" s="21"/>
    </row>
    <row r="59" spans="1:11" ht="45.6" x14ac:dyDescent="0.45">
      <c r="A59" s="11"/>
      <c r="B59" s="14" t="s">
        <v>46</v>
      </c>
      <c r="C59" s="14" t="s">
        <v>47</v>
      </c>
      <c r="D59" s="15" t="s">
        <v>28</v>
      </c>
      <c r="E59" s="90" t="s">
        <v>85</v>
      </c>
      <c r="F59" s="39"/>
      <c r="G59" s="31"/>
      <c r="J59" s="21"/>
    </row>
    <row r="60" spans="1:11" s="28" customFormat="1" ht="51" customHeight="1" x14ac:dyDescent="0.25">
      <c r="A60" s="25"/>
      <c r="B60" s="16"/>
      <c r="C60" s="16">
        <v>8124</v>
      </c>
      <c r="D60" s="24" t="s">
        <v>25</v>
      </c>
      <c r="E60" s="37">
        <v>1556649</v>
      </c>
      <c r="F60" s="40"/>
      <c r="G60" s="32"/>
      <c r="H60" s="26"/>
      <c r="I60" s="26"/>
      <c r="J60" s="26"/>
      <c r="K60" s="27"/>
    </row>
    <row r="61" spans="1:11" s="28" customFormat="1" ht="39" customHeight="1" x14ac:dyDescent="0.25">
      <c r="A61" s="25"/>
      <c r="B61" s="18"/>
      <c r="C61" s="18"/>
      <c r="D61" s="29" t="s">
        <v>29</v>
      </c>
      <c r="E61" s="38">
        <f>E60</f>
        <v>1556649</v>
      </c>
      <c r="F61" s="40"/>
      <c r="G61" s="32"/>
      <c r="H61" s="26"/>
      <c r="I61" s="26"/>
      <c r="J61" s="26"/>
      <c r="K61" s="27"/>
    </row>
    <row r="62" spans="1:11" ht="25.5" customHeight="1" x14ac:dyDescent="0.45">
      <c r="A62" s="7"/>
      <c r="B62" s="7"/>
      <c r="C62" s="7"/>
      <c r="D62" s="8" t="s">
        <v>89</v>
      </c>
      <c r="E62" s="86">
        <f>E21-E58-E61</f>
        <v>0</v>
      </c>
    </row>
    <row r="63" spans="1:11" ht="28.5" customHeight="1" x14ac:dyDescent="0.45">
      <c r="A63" s="7"/>
      <c r="B63" s="7"/>
      <c r="C63" s="7"/>
      <c r="D63" s="8"/>
      <c r="E63" s="86"/>
    </row>
    <row r="64" spans="1:11" ht="27" customHeight="1" x14ac:dyDescent="0.45">
      <c r="A64" s="7"/>
      <c r="B64" s="7" t="s">
        <v>103</v>
      </c>
      <c r="C64" s="7"/>
      <c r="D64" s="7"/>
    </row>
    <row r="65" spans="1:5" x14ac:dyDescent="0.45">
      <c r="A65" s="7"/>
      <c r="B65" s="7" t="s">
        <v>104</v>
      </c>
      <c r="C65" s="7"/>
      <c r="D65" s="7"/>
    </row>
    <row r="66" spans="1:5" x14ac:dyDescent="0.45">
      <c r="A66" s="7"/>
      <c r="B66" s="7" t="s">
        <v>107</v>
      </c>
      <c r="C66" s="7"/>
      <c r="D66" s="7"/>
    </row>
    <row r="67" spans="1:5" x14ac:dyDescent="0.45">
      <c r="A67" s="7"/>
      <c r="B67" s="7"/>
      <c r="C67" s="7"/>
      <c r="D67" s="7"/>
    </row>
    <row r="68" spans="1:5" x14ac:dyDescent="0.45">
      <c r="A68" s="7"/>
      <c r="B68" s="7"/>
      <c r="C68" s="7"/>
      <c r="D68" s="9"/>
      <c r="E68" s="86"/>
    </row>
    <row r="69" spans="1:5" x14ac:dyDescent="0.45">
      <c r="A69" s="7"/>
      <c r="B69" s="7"/>
      <c r="C69" s="7"/>
      <c r="D69" s="10"/>
      <c r="E69" s="95"/>
    </row>
    <row r="70" spans="1:5" x14ac:dyDescent="0.45">
      <c r="A70" s="7"/>
      <c r="B70" s="7"/>
      <c r="C70" s="7"/>
      <c r="D70" s="10"/>
      <c r="E70" s="95"/>
    </row>
    <row r="71" spans="1:5" x14ac:dyDescent="0.45">
      <c r="A71" s="7"/>
      <c r="B71" s="7"/>
      <c r="C71" s="7"/>
      <c r="D71" s="10"/>
      <c r="E71" s="95"/>
    </row>
    <row r="72" spans="1:5" x14ac:dyDescent="0.45">
      <c r="D72" s="4"/>
      <c r="E72" s="95"/>
    </row>
    <row r="73" spans="1:5" x14ac:dyDescent="0.45">
      <c r="D73" s="4"/>
      <c r="E73" s="95"/>
    </row>
    <row r="74" spans="1:5" x14ac:dyDescent="0.45">
      <c r="D74" s="4"/>
      <c r="E74" s="95"/>
    </row>
    <row r="76" spans="1:5" ht="21" customHeight="1" x14ac:dyDescent="0.45">
      <c r="D76" s="4"/>
      <c r="E76" s="95"/>
    </row>
    <row r="77" spans="1:5" x14ac:dyDescent="0.45">
      <c r="D77" s="5"/>
      <c r="E77" s="97"/>
    </row>
    <row r="79" spans="1:5" x14ac:dyDescent="0.45">
      <c r="D79" s="2"/>
    </row>
    <row r="80" spans="1:5" x14ac:dyDescent="0.45">
      <c r="D80" s="2"/>
    </row>
    <row r="81" spans="4:5" x14ac:dyDescent="0.45">
      <c r="D81" s="2"/>
    </row>
    <row r="82" spans="4:5" x14ac:dyDescent="0.45">
      <c r="D82" s="2"/>
    </row>
    <row r="83" spans="4:5" x14ac:dyDescent="0.45">
      <c r="D83" s="2"/>
    </row>
    <row r="84" spans="4:5" x14ac:dyDescent="0.45">
      <c r="D84" s="3"/>
      <c r="E84" s="86"/>
    </row>
    <row r="85" spans="4:5" x14ac:dyDescent="0.45">
      <c r="D85" s="2"/>
    </row>
    <row r="86" spans="4:5" x14ac:dyDescent="0.45">
      <c r="D86" s="2"/>
    </row>
    <row r="87" spans="4:5" x14ac:dyDescent="0.45">
      <c r="D87" s="2"/>
    </row>
    <row r="88" spans="4:5" ht="18.75" customHeight="1" x14ac:dyDescent="0.45">
      <c r="D88" s="2"/>
    </row>
    <row r="89" spans="4:5" ht="18.75" customHeight="1" x14ac:dyDescent="0.45">
      <c r="D89" s="2"/>
    </row>
    <row r="90" spans="4:5" ht="18.75" customHeight="1" x14ac:dyDescent="0.45"/>
    <row r="91" spans="4:5" ht="18.75" customHeight="1" x14ac:dyDescent="0.45"/>
    <row r="92" spans="4:5" ht="18.75" customHeight="1" x14ac:dyDescent="0.45"/>
    <row r="93" spans="4:5" ht="18.75" customHeight="1" x14ac:dyDescent="0.45">
      <c r="D93" s="2"/>
    </row>
    <row r="94" spans="4:5" ht="19.5" customHeight="1" x14ac:dyDescent="0.45">
      <c r="D94" s="2"/>
    </row>
    <row r="95" spans="4:5" x14ac:dyDescent="0.45">
      <c r="D95" s="2"/>
    </row>
    <row r="96" spans="4:5" ht="18.75" customHeight="1" x14ac:dyDescent="0.45">
      <c r="D96" s="2"/>
    </row>
    <row r="97" spans="4:5" x14ac:dyDescent="0.45">
      <c r="D97" s="2"/>
    </row>
    <row r="98" spans="4:5" x14ac:dyDescent="0.45">
      <c r="D98" s="2"/>
    </row>
    <row r="100" spans="4:5" x14ac:dyDescent="0.45">
      <c r="D100" s="6"/>
      <c r="E100" s="98"/>
    </row>
  </sheetData>
  <customSheetViews>
    <customSheetView guid="{33CD2FF0-10B1-4139-8726-2B28685AE245}" scale="50" showPageBreaks="1" fitToPage="1">
      <selection activeCell="D6" sqref="D6"/>
      <pageMargins left="0.35433070866141736" right="0.35433070866141736" top="0.98425196850393704" bottom="0.98425196850393704" header="0.51181102362204722" footer="0.51181102362204722"/>
      <pageSetup paperSize="9" scale="27" orientation="portrait" r:id="rId1"/>
      <headerFooter alignWithMargins="0"/>
    </customSheetView>
    <customSheetView guid="{ABED5FA7-F410-4B1A-91EE-70592C33E950}" scale="50" showPageBreaks="1" fitToPage="1" printArea="1" topLeftCell="A21">
      <selection activeCell="J29" sqref="J29"/>
      <pageMargins left="0.35433070866141736" right="0.35433070866141736" top="0.98425196850393704" bottom="0.98425196850393704" header="0.51181102362204722" footer="0.51181102362204722"/>
      <pageSetup paperSize="9" scale="99" fitToHeight="0" orientation="landscape" r:id="rId2"/>
      <headerFooter alignWithMargins="0"/>
    </customSheetView>
    <customSheetView guid="{A0388108-2C4F-43ED-B72F-C31D230D6DF3}" scale="75" showPageBreaks="1" topLeftCell="D1">
      <selection activeCell="D80" sqref="D80"/>
      <pageMargins left="0.35433070866141736" right="0.35433070866141736" top="0.98425196850393704" bottom="0.98425196850393704" header="0.51181102362204722" footer="0.51181102362204722"/>
      <pageSetup paperSize="9" scale="42" orientation="portrait" r:id="rId3"/>
      <headerFooter alignWithMargins="0"/>
    </customSheetView>
    <customSheetView guid="{CF802153-8B48-47BC-B47F-78BD74E4E765}" scale="75" showPageBreaks="1" fitToPage="1" printArea="1">
      <selection activeCell="D41" sqref="D41"/>
      <pageMargins left="0.35433070866141736" right="0.35433070866141736" top="0.98425196850393704" bottom="0.98425196850393704" header="0.51181102362204722" footer="0.51181102362204722"/>
      <printOptions horizontalCentered="1" verticalCentered="1"/>
      <pageSetup paperSize="9" scale="48" orientation="portrait" r:id="rId4"/>
      <headerFooter alignWithMargins="0"/>
    </customSheetView>
    <customSheetView guid="{637E1CAC-C72D-4089-A82D-D0D3FAB4FEF3}" scale="75" fitToPage="1" showRuler="0" topLeftCell="A85">
      <selection activeCell="F32" sqref="F32"/>
      <pageMargins left="0.35" right="0.34" top="0.984251969" bottom="0.984251969" header="0.4921259845" footer="0.4921259845"/>
      <pageSetup paperSize="9" scale="39" orientation="portrait" r:id="rId5"/>
      <headerFooter alignWithMargins="0"/>
    </customSheetView>
    <customSheetView guid="{F27EDAA7-D420-4C4D-996E-891014222DD5}" scale="75" fitToPage="1" showRuler="0" topLeftCell="D1">
      <selection activeCell="D73" sqref="D73"/>
      <pageMargins left="0.35" right="0.34" top="0.984251969" bottom="0.984251969" header="0.4921259845" footer="0.4921259845"/>
      <pageSetup paperSize="9" scale="39" orientation="portrait" r:id="rId6"/>
      <headerFooter alignWithMargins="0"/>
    </customSheetView>
    <customSheetView guid="{18E4E863-9F3F-46FF-8DBE-6FDA783F64E5}" scale="75" showPageBreaks="1" topLeftCell="A61">
      <selection activeCell="B66" sqref="B66"/>
      <pageMargins left="0.35433070866141736" right="0.35433070866141736" top="0.98425196850393704" bottom="0.98425196850393704" header="0.51181102362204722" footer="0.51181102362204722"/>
      <pageSetup paperSize="9" scale="42" orientation="portrait" r:id="rId7"/>
      <headerFooter alignWithMargins="0"/>
    </customSheetView>
    <customSheetView guid="{2C0D5DDD-7F35-48F8-9652-E0ED8409F51A}" scale="75" showPageBreaks="1" topLeftCell="B37">
      <selection activeCell="E2" sqref="E2"/>
      <pageMargins left="0.35433070866141736" right="0.35433070866141736" top="0.98425196850393704" bottom="0.98425196850393704" header="0.51181102362204722" footer="0.51181102362204722"/>
      <pageSetup paperSize="9" scale="42" orientation="portrait" r:id="rId8"/>
      <headerFooter alignWithMargins="0"/>
    </customSheetView>
    <customSheetView guid="{6E7F79E5-3943-4F5D-801C-99C4E9285F85}" scale="50" showPageBreaks="1" topLeftCell="A16">
      <selection activeCell="H22" sqref="H22"/>
      <pageMargins left="0.35433070866141736" right="0.35433070866141736" top="0.98425196850393704" bottom="0.98425196850393704" header="0.51181102362204722" footer="0.51181102362204722"/>
      <pageSetup paperSize="9" scale="42" orientation="portrait" r:id="rId9"/>
      <headerFooter alignWithMargins="0"/>
    </customSheetView>
    <customSheetView guid="{89646A96-9C19-4D99-A703-3D3D7BC38144}" scale="50" showPageBreaks="1" printArea="1" topLeftCell="A37">
      <selection activeCell="H44" sqref="H44:H45"/>
      <pageMargins left="0.35433070866141736" right="0.35433070866141736" top="0.98425196850393704" bottom="0.98425196850393704" header="0.51181102362204722" footer="0.51181102362204722"/>
      <pageSetup paperSize="9" scale="42" orientation="portrait" r:id="rId10"/>
      <headerFooter alignWithMargins="0"/>
    </customSheetView>
    <customSheetView guid="{8AD5C3DE-2A79-4D8A-B167-227132033A66}" scale="50" showPageBreaks="1" topLeftCell="A16">
      <selection activeCell="H22" sqref="H22"/>
      <pageMargins left="0.35433070866141736" right="0.35433070866141736" top="0.59055118110236227" bottom="0.59055118110236227" header="0.51181102362204722" footer="0.51181102362204722"/>
      <pageSetup paperSize="9" scale="42" orientation="landscape" r:id="rId11"/>
      <headerFooter alignWithMargins="0"/>
    </customSheetView>
  </customSheetViews>
  <phoneticPr fontId="0" type="noConversion"/>
  <pageMargins left="0.35433070866141736" right="0.35433070866141736" top="0.98425196850393704" bottom="0.98425196850393704" header="0.51181102362204722" footer="0.51181102362204722"/>
  <pageSetup paperSize="9" scale="27" orientation="portrait" r:id="rId1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3" sqref="E3"/>
    </sheetView>
  </sheetViews>
  <sheetFormatPr defaultRowHeight="13.2" x14ac:dyDescent="0.25"/>
  <cols>
    <col min="1" max="1" width="31.109375" bestFit="1" customWidth="1"/>
    <col min="2" max="2" width="6.33203125" bestFit="1" customWidth="1"/>
    <col min="3" max="3" width="11.6640625" bestFit="1" customWidth="1"/>
    <col min="4" max="5" width="12.44140625" bestFit="1" customWidth="1"/>
    <col min="6" max="6" width="11.44140625" bestFit="1" customWidth="1"/>
    <col min="7" max="7" width="11.6640625" bestFit="1" customWidth="1"/>
    <col min="8" max="8" width="12.6640625" bestFit="1" customWidth="1"/>
    <col min="9" max="9" width="62.6640625" bestFit="1" customWidth="1"/>
  </cols>
  <sheetData>
    <row r="1" spans="1:9" ht="21.6" thickBot="1" x14ac:dyDescent="0.45">
      <c r="A1" s="42" t="s">
        <v>57</v>
      </c>
      <c r="B1" s="43"/>
      <c r="C1" s="43"/>
      <c r="D1" s="43"/>
      <c r="E1" s="43"/>
      <c r="F1" s="43"/>
      <c r="G1" s="44"/>
      <c r="H1" s="45"/>
    </row>
    <row r="2" spans="1:9" ht="58.2" thickBot="1" x14ac:dyDescent="0.35">
      <c r="A2" s="46"/>
      <c r="B2" s="47" t="s">
        <v>58</v>
      </c>
      <c r="C2" s="48" t="s">
        <v>59</v>
      </c>
      <c r="D2" s="49" t="s">
        <v>83</v>
      </c>
      <c r="E2" s="50" t="s">
        <v>84</v>
      </c>
      <c r="F2" s="51" t="s">
        <v>60</v>
      </c>
      <c r="G2" s="52" t="s">
        <v>81</v>
      </c>
      <c r="H2" s="52" t="s">
        <v>82</v>
      </c>
      <c r="I2" t="s">
        <v>61</v>
      </c>
    </row>
    <row r="3" spans="1:9" ht="18" x14ac:dyDescent="0.35">
      <c r="A3" s="53" t="s">
        <v>62</v>
      </c>
      <c r="B3" s="54">
        <v>1211</v>
      </c>
      <c r="C3" s="55">
        <v>4840000</v>
      </c>
      <c r="D3" s="56">
        <v>7192740</v>
      </c>
      <c r="E3" s="57">
        <f>D3*E10</f>
        <v>6473466</v>
      </c>
      <c r="F3" s="58">
        <f t="shared" ref="F3:F8" si="0">D3-C3</f>
        <v>2352740</v>
      </c>
      <c r="G3" s="59">
        <v>4604195</v>
      </c>
      <c r="H3" s="59">
        <f>G3/G12*H12</f>
        <v>6138926.666666667</v>
      </c>
      <c r="I3" t="s">
        <v>63</v>
      </c>
    </row>
    <row r="4" spans="1:9" ht="18" x14ac:dyDescent="0.35">
      <c r="A4" s="53" t="s">
        <v>64</v>
      </c>
      <c r="B4" s="60">
        <v>1121</v>
      </c>
      <c r="C4" s="61">
        <v>1730000</v>
      </c>
      <c r="D4" s="62">
        <v>2962545</v>
      </c>
      <c r="E4" s="63">
        <f>D4*E10</f>
        <v>2666290.5</v>
      </c>
      <c r="F4" s="64">
        <f t="shared" si="0"/>
        <v>1232545</v>
      </c>
      <c r="G4" s="59">
        <v>2232735</v>
      </c>
      <c r="H4" s="59">
        <f>G4/G12*H12</f>
        <v>2976980</v>
      </c>
      <c r="I4" t="s">
        <v>65</v>
      </c>
    </row>
    <row r="5" spans="1:9" ht="14.4" x14ac:dyDescent="0.3">
      <c r="A5" s="53" t="s">
        <v>66</v>
      </c>
      <c r="B5" s="65" t="s">
        <v>67</v>
      </c>
      <c r="C5" s="66">
        <f>C6+C7+C8</f>
        <v>1670000</v>
      </c>
      <c r="D5" s="67">
        <f>D6+D7+D8</f>
        <v>2628075</v>
      </c>
      <c r="E5" s="67">
        <f>E6+E7+E8</f>
        <v>2365267.5</v>
      </c>
      <c r="F5" s="67">
        <f t="shared" si="0"/>
        <v>958075</v>
      </c>
      <c r="G5" s="59">
        <f>G6+G7+G8</f>
        <v>1690838</v>
      </c>
      <c r="H5" s="59">
        <f>H6+H7+H8</f>
        <v>2254450.6666666665</v>
      </c>
      <c r="I5" t="s">
        <v>68</v>
      </c>
    </row>
    <row r="6" spans="1:9" ht="18" x14ac:dyDescent="0.35">
      <c r="A6" s="68" t="s">
        <v>69</v>
      </c>
      <c r="B6" s="60" t="s">
        <v>70</v>
      </c>
      <c r="C6" s="61">
        <v>1380000</v>
      </c>
      <c r="D6" s="62">
        <v>2074065</v>
      </c>
      <c r="E6" s="63">
        <f>D6*E10</f>
        <v>1866658.5</v>
      </c>
      <c r="F6" s="64">
        <f t="shared" si="0"/>
        <v>694065</v>
      </c>
      <c r="G6" s="59">
        <v>1305583</v>
      </c>
      <c r="H6" s="59">
        <f>G6/G12*H12</f>
        <v>1740777.3333333333</v>
      </c>
      <c r="I6" t="s">
        <v>71</v>
      </c>
    </row>
    <row r="7" spans="1:9" ht="18" x14ac:dyDescent="0.35">
      <c r="A7" s="53" t="s">
        <v>72</v>
      </c>
      <c r="B7" s="60" t="s">
        <v>73</v>
      </c>
      <c r="C7" s="61">
        <v>231000</v>
      </c>
      <c r="D7" s="62">
        <v>422550</v>
      </c>
      <c r="E7" s="63">
        <f>D7*E10</f>
        <v>380295</v>
      </c>
      <c r="F7" s="64">
        <f t="shared" si="0"/>
        <v>191550</v>
      </c>
      <c r="G7" s="59">
        <v>272192</v>
      </c>
      <c r="H7" s="59">
        <f>G7/G12*H12</f>
        <v>362922.66666666669</v>
      </c>
    </row>
    <row r="8" spans="1:9" ht="18.600000000000001" thickBot="1" x14ac:dyDescent="0.4">
      <c r="A8" s="53" t="s">
        <v>74</v>
      </c>
      <c r="B8" s="60" t="s">
        <v>75</v>
      </c>
      <c r="C8" s="61">
        <v>59000</v>
      </c>
      <c r="D8" s="62">
        <v>131460</v>
      </c>
      <c r="E8" s="63">
        <f>D8*E10</f>
        <v>118314</v>
      </c>
      <c r="F8" s="64">
        <f t="shared" si="0"/>
        <v>72460</v>
      </c>
      <c r="G8" s="59">
        <v>113063</v>
      </c>
      <c r="H8" s="59">
        <f>G8/G12*H12</f>
        <v>150750.66666666666</v>
      </c>
    </row>
    <row r="9" spans="1:9" ht="15" thickBot="1" x14ac:dyDescent="0.35">
      <c r="A9" s="69"/>
      <c r="B9" s="70"/>
      <c r="C9" s="71">
        <f t="shared" ref="C9:H9" si="1">C3+C4+C5</f>
        <v>8240000</v>
      </c>
      <c r="D9" s="72">
        <f t="shared" si="1"/>
        <v>12783360</v>
      </c>
      <c r="E9" s="73">
        <f t="shared" si="1"/>
        <v>11505024</v>
      </c>
      <c r="F9" s="74">
        <f t="shared" si="1"/>
        <v>4543360</v>
      </c>
      <c r="G9" s="59">
        <f t="shared" si="1"/>
        <v>8527768</v>
      </c>
      <c r="H9" s="59">
        <f t="shared" si="1"/>
        <v>11370357.333333334</v>
      </c>
    </row>
    <row r="10" spans="1:9" ht="14.4" x14ac:dyDescent="0.3">
      <c r="A10" s="75"/>
      <c r="B10" s="76"/>
      <c r="C10" s="77"/>
      <c r="D10" s="78"/>
      <c r="E10" s="79">
        <v>0.9</v>
      </c>
      <c r="F10" s="80" t="s">
        <v>76</v>
      </c>
      <c r="G10" s="77">
        <v>128475</v>
      </c>
      <c r="H10" s="77"/>
    </row>
    <row r="11" spans="1:9" ht="15.6" x14ac:dyDescent="0.3">
      <c r="A11" s="75"/>
      <c r="B11" s="76"/>
      <c r="C11" s="77"/>
      <c r="D11" s="78"/>
      <c r="E11" s="78"/>
      <c r="F11" s="81"/>
      <c r="G11" s="77">
        <f>G9+G10</f>
        <v>8656243</v>
      </c>
      <c r="H11" s="77"/>
    </row>
    <row r="12" spans="1:9" x14ac:dyDescent="0.25">
      <c r="G12" s="82">
        <v>3</v>
      </c>
      <c r="H12" s="82">
        <v>4</v>
      </c>
    </row>
    <row r="13" spans="1:9" x14ac:dyDescent="0.25">
      <c r="A13" s="83" t="s">
        <v>77</v>
      </c>
      <c r="E13" s="77">
        <v>4840000</v>
      </c>
    </row>
    <row r="14" spans="1:9" x14ac:dyDescent="0.25">
      <c r="E14" s="77">
        <v>1730000</v>
      </c>
    </row>
    <row r="15" spans="1:9" x14ac:dyDescent="0.25">
      <c r="E15" s="77">
        <v>1380000</v>
      </c>
    </row>
    <row r="16" spans="1:9" x14ac:dyDescent="0.25">
      <c r="E16" s="77">
        <v>59000</v>
      </c>
    </row>
    <row r="17" spans="1:5" x14ac:dyDescent="0.25">
      <c r="E17" s="77">
        <v>231000</v>
      </c>
    </row>
    <row r="18" spans="1:5" ht="14.4" x14ac:dyDescent="0.3">
      <c r="A18" s="84" t="s">
        <v>78</v>
      </c>
      <c r="D18" s="85" t="s">
        <v>79</v>
      </c>
      <c r="E18" s="78">
        <f>SUM(E13:E17)</f>
        <v>8240000</v>
      </c>
    </row>
    <row r="19" spans="1:5" ht="14.4" x14ac:dyDescent="0.3">
      <c r="A19" s="84"/>
      <c r="D19" s="85" t="s">
        <v>80</v>
      </c>
      <c r="E19" s="78">
        <f>E18-E9</f>
        <v>-3265024</v>
      </c>
    </row>
  </sheetData>
  <customSheetViews>
    <customSheetView guid="{33CD2FF0-10B1-4139-8726-2B28685AE245}">
      <selection activeCell="E3" sqref="E3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ABED5FA7-F410-4B1A-91EE-70592C33E950}">
      <pageMargins left="0.78740157499999996" right="0.78740157499999996" top="0.984251969" bottom="0.984251969" header="0.4921259845" footer="0.4921259845"/>
      <pageSetup paperSize="9" orientation="portrait" r:id="rId2"/>
      <headerFooter alignWithMargins="0"/>
    </customSheetView>
    <customSheetView guid="{A0388108-2C4F-43ED-B72F-C31D230D6DF3}">
      <pageMargins left="0.78740157499999996" right="0.78740157499999996" top="0.984251969" bottom="0.984251969" header="0.4921259845" footer="0.4921259845"/>
      <headerFooter alignWithMargins="0"/>
    </customSheetView>
    <customSheetView guid="{CF802153-8B48-47BC-B47F-78BD74E4E765}" showPageBreaks="1">
      <pageMargins left="0.78740157499999996" right="0.78740157499999996" top="0.984251969" bottom="0.984251969" header="0.4921259845" footer="0.4921259845"/>
      <headerFooter alignWithMargins="0"/>
    </customSheetView>
    <customSheetView guid="{637E1CAC-C72D-4089-A82D-D0D3FAB4FEF3}" showRuler="0">
      <pageMargins left="0.78740157499999996" right="0.78740157499999996" top="0.984251969" bottom="0.984251969" header="0.4921259845" footer="0.4921259845"/>
      <headerFooter alignWithMargins="0"/>
    </customSheetView>
    <customSheetView guid="{F27EDAA7-D420-4C4D-996E-891014222DD5}" showRuler="0">
      <pageMargins left="0.78740157499999996" right="0.78740157499999996" top="0.984251969" bottom="0.984251969" header="0.4921259845" footer="0.4921259845"/>
      <headerFooter alignWithMargins="0"/>
    </customSheetView>
    <customSheetView guid="{18E4E863-9F3F-46FF-8DBE-6FDA783F64E5}" showPageBreaks="1">
      <pageMargins left="0.78740157499999996" right="0.78740157499999996" top="0.984251969" bottom="0.984251969" header="0.4921259845" footer="0.4921259845"/>
      <pageSetup paperSize="9" orientation="portrait" r:id="rId3"/>
      <headerFooter alignWithMargins="0"/>
    </customSheetView>
    <customSheetView guid="{2C0D5DDD-7F35-48F8-9652-E0ED8409F51A}">
      <pageMargins left="0.78740157499999996" right="0.78740157499999996" top="0.984251969" bottom="0.984251969" header="0.4921259845" footer="0.4921259845"/>
      <pageSetup paperSize="9" orientation="portrait" r:id="rId4"/>
      <headerFooter alignWithMargins="0"/>
    </customSheetView>
    <customSheetView guid="{6E7F79E5-3943-4F5D-801C-99C4E9285F85}">
      <selection sqref="A1:I20"/>
      <pageMargins left="0.78740157499999996" right="0.78740157499999996" top="0.984251969" bottom="0.984251969" header="0.4921259845" footer="0.4921259845"/>
      <pageSetup paperSize="9" orientation="portrait" r:id="rId5"/>
      <headerFooter alignWithMargins="0"/>
    </customSheetView>
    <customSheetView guid="{89646A96-9C19-4D99-A703-3D3D7BC38144}">
      <selection activeCell="E3" sqref="E3"/>
      <pageMargins left="0.78740157499999996" right="0.78740157499999996" top="0.984251969" bottom="0.984251969" header="0.4921259845" footer="0.4921259845"/>
      <pageSetup paperSize="9" orientation="portrait" r:id="rId6"/>
      <headerFooter alignWithMargins="0"/>
    </customSheetView>
    <customSheetView guid="{8AD5C3DE-2A79-4D8A-B167-227132033A66}">
      <selection activeCell="A28" sqref="A28"/>
      <pageMargins left="0.78740157499999996" right="0.78740157499999996" top="0.984251969" bottom="0.984251969" header="0.4921259845" footer="0.4921259845"/>
      <pageSetup paperSize="9" orientation="portrait" r:id="rId7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pageSetup paperSize="9" orientation="portrait" r:id="rId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I18"/>
    </sheetView>
  </sheetViews>
  <sheetFormatPr defaultRowHeight="13.2" x14ac:dyDescent="0.25"/>
  <cols>
    <col min="1" max="1" width="31.109375" bestFit="1" customWidth="1"/>
    <col min="2" max="2" width="7" bestFit="1" customWidth="1"/>
    <col min="3" max="3" width="12.6640625" customWidth="1"/>
    <col min="4" max="5" width="12.44140625" bestFit="1" customWidth="1"/>
    <col min="6" max="6" width="11.44140625" bestFit="1" customWidth="1"/>
    <col min="7" max="7" width="13.33203125" customWidth="1"/>
    <col min="8" max="8" width="12.6640625" bestFit="1" customWidth="1"/>
    <col min="9" max="9" width="62.6640625" bestFit="1" customWidth="1"/>
  </cols>
  <sheetData>
    <row r="1" spans="1:9" ht="21.6" thickBot="1" x14ac:dyDescent="0.45">
      <c r="A1" s="42" t="s">
        <v>90</v>
      </c>
      <c r="B1" s="43"/>
      <c r="C1" s="103" t="s">
        <v>96</v>
      </c>
      <c r="D1" s="43"/>
      <c r="E1" s="43"/>
      <c r="F1" s="102"/>
      <c r="G1" s="103" t="s">
        <v>96</v>
      </c>
      <c r="H1" s="103" t="s">
        <v>96</v>
      </c>
    </row>
    <row r="2" spans="1:9" ht="58.2" thickBot="1" x14ac:dyDescent="0.35">
      <c r="A2" s="46"/>
      <c r="B2" s="47" t="s">
        <v>58</v>
      </c>
      <c r="C2" s="48" t="s">
        <v>91</v>
      </c>
      <c r="D2" s="49" t="s">
        <v>93</v>
      </c>
      <c r="E2" s="50" t="s">
        <v>94</v>
      </c>
      <c r="F2" s="51" t="s">
        <v>60</v>
      </c>
      <c r="G2" s="101" t="s">
        <v>95</v>
      </c>
      <c r="H2" s="101" t="s">
        <v>92</v>
      </c>
      <c r="I2" t="s">
        <v>61</v>
      </c>
    </row>
    <row r="3" spans="1:9" ht="18" x14ac:dyDescent="0.35">
      <c r="A3" s="53" t="s">
        <v>62</v>
      </c>
      <c r="B3" s="54">
        <v>1211</v>
      </c>
      <c r="C3" s="55">
        <v>6400000</v>
      </c>
      <c r="D3" s="56">
        <v>7192740</v>
      </c>
      <c r="E3" s="57">
        <f>D3*E10</f>
        <v>6473466</v>
      </c>
      <c r="F3" s="99">
        <f t="shared" ref="F3:F8" si="0">D3-C3</f>
        <v>792740</v>
      </c>
      <c r="G3" s="59">
        <v>5539189</v>
      </c>
      <c r="H3" s="59">
        <f>G3/G11*H11</f>
        <v>6647026.8000000007</v>
      </c>
      <c r="I3" t="s">
        <v>63</v>
      </c>
    </row>
    <row r="4" spans="1:9" ht="18" x14ac:dyDescent="0.35">
      <c r="A4" s="53" t="s">
        <v>64</v>
      </c>
      <c r="B4" s="60">
        <v>1121</v>
      </c>
      <c r="C4" s="61">
        <v>2660000</v>
      </c>
      <c r="D4" s="62">
        <v>2962545</v>
      </c>
      <c r="E4" s="63">
        <f>D4*E10</f>
        <v>2666290.5</v>
      </c>
      <c r="F4" s="100">
        <f t="shared" si="0"/>
        <v>302545</v>
      </c>
      <c r="G4" s="59">
        <v>3140818</v>
      </c>
      <c r="H4" s="59">
        <f>G4/G11*H11</f>
        <v>3768981.5999999996</v>
      </c>
      <c r="I4" t="s">
        <v>65</v>
      </c>
    </row>
    <row r="5" spans="1:9" ht="14.4" x14ac:dyDescent="0.3">
      <c r="A5" s="53" t="s">
        <v>66</v>
      </c>
      <c r="B5" s="65" t="s">
        <v>67</v>
      </c>
      <c r="C5" s="66">
        <f>C6+C7+C8</f>
        <v>2347000</v>
      </c>
      <c r="D5" s="67">
        <f>D6+D7+D8</f>
        <v>2628075</v>
      </c>
      <c r="E5" s="67">
        <f>E6+E7+E8</f>
        <v>2365267.5</v>
      </c>
      <c r="F5" s="67">
        <f t="shared" si="0"/>
        <v>281075</v>
      </c>
      <c r="G5" s="59">
        <f>G6+G7+G8</f>
        <v>2336680</v>
      </c>
      <c r="H5" s="59">
        <f>H6+H7+H8</f>
        <v>2804016</v>
      </c>
      <c r="I5" t="s">
        <v>68</v>
      </c>
    </row>
    <row r="6" spans="1:9" ht="18" x14ac:dyDescent="0.35">
      <c r="A6" s="68" t="s">
        <v>69</v>
      </c>
      <c r="B6" s="60" t="s">
        <v>70</v>
      </c>
      <c r="C6" s="61">
        <v>1860000</v>
      </c>
      <c r="D6" s="62">
        <v>2074065</v>
      </c>
      <c r="E6" s="63">
        <f>D6*E10</f>
        <v>1866658.5</v>
      </c>
      <c r="F6" s="100">
        <f t="shared" si="0"/>
        <v>214065</v>
      </c>
      <c r="G6" s="59">
        <v>1765566</v>
      </c>
      <c r="H6" s="59">
        <f>G6/G11*H11</f>
        <v>2118679.2000000002</v>
      </c>
      <c r="I6" t="s">
        <v>71</v>
      </c>
    </row>
    <row r="7" spans="1:9" ht="18" x14ac:dyDescent="0.35">
      <c r="A7" s="53" t="s">
        <v>72</v>
      </c>
      <c r="B7" s="60" t="s">
        <v>73</v>
      </c>
      <c r="C7" s="61">
        <v>380000</v>
      </c>
      <c r="D7" s="62">
        <v>422550</v>
      </c>
      <c r="E7" s="63">
        <f>D7*E10</f>
        <v>380295</v>
      </c>
      <c r="F7" s="100">
        <f t="shared" si="0"/>
        <v>42550</v>
      </c>
      <c r="G7" s="59">
        <v>442539</v>
      </c>
      <c r="H7" s="59">
        <f>G7/G11*H11</f>
        <v>531046.80000000005</v>
      </c>
    </row>
    <row r="8" spans="1:9" ht="18.600000000000001" thickBot="1" x14ac:dyDescent="0.4">
      <c r="A8" s="53" t="s">
        <v>74</v>
      </c>
      <c r="B8" s="60" t="s">
        <v>75</v>
      </c>
      <c r="C8" s="61">
        <v>107000</v>
      </c>
      <c r="D8" s="62">
        <v>131460</v>
      </c>
      <c r="E8" s="63">
        <f>D8*E10</f>
        <v>118314</v>
      </c>
      <c r="F8" s="100">
        <f t="shared" si="0"/>
        <v>24460</v>
      </c>
      <c r="G8" s="59">
        <v>128575</v>
      </c>
      <c r="H8" s="59">
        <f>G8/G11*H11</f>
        <v>154290</v>
      </c>
    </row>
    <row r="9" spans="1:9" ht="15" thickBot="1" x14ac:dyDescent="0.35">
      <c r="A9" s="69"/>
      <c r="B9" s="70"/>
      <c r="C9" s="71">
        <f t="shared" ref="C9:H9" si="1">C3+C4+C5</f>
        <v>11407000</v>
      </c>
      <c r="D9" s="72">
        <f t="shared" si="1"/>
        <v>12783360</v>
      </c>
      <c r="E9" s="73">
        <f t="shared" si="1"/>
        <v>11505024</v>
      </c>
      <c r="F9" s="74">
        <f t="shared" si="1"/>
        <v>1376360</v>
      </c>
      <c r="G9" s="59">
        <f t="shared" si="1"/>
        <v>11016687</v>
      </c>
      <c r="H9" s="59">
        <f t="shared" si="1"/>
        <v>13220024.4</v>
      </c>
    </row>
    <row r="10" spans="1:9" ht="14.4" x14ac:dyDescent="0.3">
      <c r="A10" s="75"/>
      <c r="B10" s="76"/>
      <c r="C10" s="77"/>
      <c r="D10" s="78"/>
      <c r="E10" s="79">
        <v>0.9</v>
      </c>
      <c r="F10" s="80"/>
      <c r="G10" s="77"/>
      <c r="H10" s="77"/>
    </row>
    <row r="11" spans="1:9" x14ac:dyDescent="0.25">
      <c r="G11" s="82">
        <v>10</v>
      </c>
      <c r="H11" s="82">
        <v>12</v>
      </c>
    </row>
    <row r="12" spans="1:9" x14ac:dyDescent="0.25">
      <c r="A12" s="83" t="s">
        <v>77</v>
      </c>
      <c r="E12" s="77">
        <v>4840000</v>
      </c>
    </row>
    <row r="13" spans="1:9" x14ac:dyDescent="0.25">
      <c r="E13" s="77">
        <v>1730000</v>
      </c>
    </row>
    <row r="14" spans="1:9" x14ac:dyDescent="0.25">
      <c r="E14" s="77">
        <v>1380000</v>
      </c>
    </row>
    <row r="15" spans="1:9" x14ac:dyDescent="0.25">
      <c r="E15" s="77">
        <v>59000</v>
      </c>
    </row>
    <row r="16" spans="1:9" x14ac:dyDescent="0.25">
      <c r="E16" s="77">
        <v>231000</v>
      </c>
    </row>
    <row r="17" spans="1:5" ht="14.4" x14ac:dyDescent="0.3">
      <c r="A17" s="84" t="s">
        <v>78</v>
      </c>
      <c r="D17" s="85" t="s">
        <v>79</v>
      </c>
      <c r="E17" s="78">
        <f>SUM(E12:E16)</f>
        <v>8240000</v>
      </c>
    </row>
    <row r="18" spans="1:5" ht="14.4" x14ac:dyDescent="0.3">
      <c r="A18" s="84"/>
      <c r="D18" s="85" t="s">
        <v>80</v>
      </c>
      <c r="E18" s="78">
        <f>E17-E9</f>
        <v>-3265024</v>
      </c>
    </row>
  </sheetData>
  <customSheetViews>
    <customSheetView guid="{33CD2FF0-10B1-4139-8726-2B28685AE245}">
      <selection sqref="A1:I18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ABED5FA7-F410-4B1A-91EE-70592C33E950}">
      <pageMargins left="0.78740157499999996" right="0.78740157499999996" top="0.984251969" bottom="0.984251969" header="0.4921259845" footer="0.4921259845"/>
      <pageSetup paperSize="9" orientation="portrait" r:id="rId2"/>
      <headerFooter alignWithMargins="0"/>
    </customSheetView>
    <customSheetView guid="{A0388108-2C4F-43ED-B72F-C31D230D6DF3}">
      <pageMargins left="0.78740157499999996" right="0.78740157499999996" top="0.984251969" bottom="0.984251969" header="0.4921259845" footer="0.4921259845"/>
      <headerFooter alignWithMargins="0"/>
    </customSheetView>
    <customSheetView guid="{CF802153-8B48-47BC-B47F-78BD74E4E765}" showPageBreaks="1">
      <pageMargins left="0.78740157499999996" right="0.78740157499999996" top="0.984251969" bottom="0.984251969" header="0.4921259845" footer="0.4921259845"/>
      <headerFooter alignWithMargins="0"/>
    </customSheetView>
    <customSheetView guid="{637E1CAC-C72D-4089-A82D-D0D3FAB4FEF3}" showRuler="0">
      <pageMargins left="0.78740157499999996" right="0.78740157499999996" top="0.984251969" bottom="0.984251969" header="0.4921259845" footer="0.4921259845"/>
      <headerFooter alignWithMargins="0"/>
    </customSheetView>
    <customSheetView guid="{F27EDAA7-D420-4C4D-996E-891014222DD5}" showRuler="0">
      <pageMargins left="0.78740157499999996" right="0.78740157499999996" top="0.984251969" bottom="0.984251969" header="0.4921259845" footer="0.4921259845"/>
      <headerFooter alignWithMargins="0"/>
    </customSheetView>
    <customSheetView guid="{18E4E863-9F3F-46FF-8DBE-6FDA783F64E5}" showPageBreaks="1">
      <pageMargins left="0.78740157499999996" right="0.78740157499999996" top="0.984251969" bottom="0.984251969" header="0.4921259845" footer="0.4921259845"/>
      <pageSetup paperSize="9" orientation="portrait" r:id="rId3"/>
      <headerFooter alignWithMargins="0"/>
    </customSheetView>
    <customSheetView guid="{2C0D5DDD-7F35-48F8-9652-E0ED8409F51A}">
      <pageMargins left="0.78740157499999996" right="0.78740157499999996" top="0.984251969" bottom="0.984251969" header="0.4921259845" footer="0.4921259845"/>
      <pageSetup paperSize="9" orientation="portrait" r:id="rId4"/>
      <headerFooter alignWithMargins="0"/>
    </customSheetView>
    <customSheetView guid="{6E7F79E5-3943-4F5D-801C-99C4E9285F85}">
      <selection activeCell="C1" sqref="C1"/>
      <pageMargins left="0.78740157499999996" right="0.78740157499999996" top="0.984251969" bottom="0.984251969" header="0.4921259845" footer="0.4921259845"/>
      <pageSetup paperSize="9" orientation="portrait" r:id="rId5"/>
      <headerFooter alignWithMargins="0"/>
    </customSheetView>
    <customSheetView guid="{89646A96-9C19-4D99-A703-3D3D7BC38144}">
      <selection activeCell="O2" sqref="O2"/>
      <pageMargins left="0.78740157499999996" right="0.78740157499999996" top="0.984251969" bottom="0.984251969" header="0.4921259845" footer="0.4921259845"/>
      <pageSetup paperSize="9" orientation="portrait" r:id="rId6"/>
      <headerFooter alignWithMargins="0"/>
    </customSheetView>
    <customSheetView guid="{8AD5C3DE-2A79-4D8A-B167-227132033A66}" showPageBreaks="1">
      <selection sqref="A1:I18"/>
      <pageMargins left="0.78740157499999996" right="0.78740157499999996" top="0.984251969" bottom="0.984251969" header="0.4921259845" footer="0.4921259845"/>
      <pageSetup paperSize="9" orientation="landscape" r:id="rId7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pageSetup paperSize="9" orientation="portrait" r:id="rId8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H9"/>
    </sheetView>
  </sheetViews>
  <sheetFormatPr defaultRowHeight="13.2" x14ac:dyDescent="0.25"/>
  <cols>
    <col min="1" max="1" width="28.88671875" bestFit="1" customWidth="1"/>
    <col min="2" max="2" width="7" bestFit="1" customWidth="1"/>
    <col min="3" max="3" width="13.33203125" bestFit="1" customWidth="1"/>
    <col min="4" max="4" width="12.6640625" bestFit="1" customWidth="1"/>
    <col min="5" max="5" width="12.44140625" bestFit="1" customWidth="1"/>
    <col min="6" max="6" width="11.44140625" bestFit="1" customWidth="1"/>
    <col min="7" max="8" width="13.33203125" bestFit="1" customWidth="1"/>
    <col min="9" max="9" width="64" bestFit="1" customWidth="1"/>
  </cols>
  <sheetData>
    <row r="1" spans="1:9" ht="21.6" thickBot="1" x14ac:dyDescent="0.45">
      <c r="A1" s="42" t="s">
        <v>102</v>
      </c>
      <c r="B1" s="43"/>
      <c r="C1" s="103" t="s">
        <v>96</v>
      </c>
      <c r="D1" s="43"/>
      <c r="E1" s="43"/>
      <c r="F1" s="102"/>
      <c r="G1" s="103" t="s">
        <v>96</v>
      </c>
      <c r="H1" s="103" t="s">
        <v>96</v>
      </c>
    </row>
    <row r="2" spans="1:9" ht="58.2" thickBot="1" x14ac:dyDescent="0.35">
      <c r="A2" s="46"/>
      <c r="B2" s="47" t="s">
        <v>58</v>
      </c>
      <c r="C2" s="48" t="s">
        <v>91</v>
      </c>
      <c r="D2" s="49" t="s">
        <v>99</v>
      </c>
      <c r="E2" s="50" t="s">
        <v>100</v>
      </c>
      <c r="F2" s="51" t="s">
        <v>101</v>
      </c>
      <c r="G2" s="101" t="s">
        <v>95</v>
      </c>
      <c r="H2" s="101" t="s">
        <v>92</v>
      </c>
      <c r="I2" t="s">
        <v>61</v>
      </c>
    </row>
    <row r="3" spans="1:9" ht="18" x14ac:dyDescent="0.35">
      <c r="A3" s="53" t="s">
        <v>62</v>
      </c>
      <c r="B3" s="54">
        <v>1211</v>
      </c>
      <c r="C3" s="55">
        <v>6400000</v>
      </c>
      <c r="D3" s="56">
        <v>7103265</v>
      </c>
      <c r="E3" s="57">
        <f>D3*E10</f>
        <v>6392938.5</v>
      </c>
      <c r="F3" s="99">
        <f t="shared" ref="F3:F8" si="0">D3-C3</f>
        <v>703265</v>
      </c>
      <c r="G3" s="59">
        <v>5539189</v>
      </c>
      <c r="H3" s="59">
        <f>G3/G11*H11</f>
        <v>6647026.8000000007</v>
      </c>
      <c r="I3" t="s">
        <v>63</v>
      </c>
    </row>
    <row r="4" spans="1:9" ht="18" x14ac:dyDescent="0.35">
      <c r="A4" s="53" t="s">
        <v>64</v>
      </c>
      <c r="B4" s="60">
        <v>1121</v>
      </c>
      <c r="C4" s="61">
        <v>2660000</v>
      </c>
      <c r="D4" s="62">
        <v>3629925</v>
      </c>
      <c r="E4" s="63">
        <f>D4*E10</f>
        <v>3266932.5</v>
      </c>
      <c r="F4" s="100">
        <f t="shared" si="0"/>
        <v>969925</v>
      </c>
      <c r="G4" s="59">
        <v>3140818</v>
      </c>
      <c r="H4" s="59">
        <f>G4/G11*H11</f>
        <v>3768981.5999999996</v>
      </c>
      <c r="I4" t="s">
        <v>65</v>
      </c>
    </row>
    <row r="5" spans="1:9" ht="14.4" x14ac:dyDescent="0.3">
      <c r="A5" s="53" t="s">
        <v>66</v>
      </c>
      <c r="B5" s="65" t="s">
        <v>67</v>
      </c>
      <c r="C5" s="66">
        <f>C6+C7+C8</f>
        <v>2347000</v>
      </c>
      <c r="D5" s="67">
        <f>D6+D7+D8</f>
        <v>2940897</v>
      </c>
      <c r="E5" s="67">
        <f>E6+E7+E8</f>
        <v>2646807.3000000003</v>
      </c>
      <c r="F5" s="67">
        <f t="shared" si="0"/>
        <v>593897</v>
      </c>
      <c r="G5" s="59">
        <f>G6+G7+G8</f>
        <v>2336680</v>
      </c>
      <c r="H5" s="59">
        <f>H6+H7+H8</f>
        <v>2804016</v>
      </c>
      <c r="I5" t="s">
        <v>68</v>
      </c>
    </row>
    <row r="6" spans="1:9" ht="18" x14ac:dyDescent="0.35">
      <c r="A6" s="68" t="s">
        <v>69</v>
      </c>
      <c r="B6" s="60" t="s">
        <v>70</v>
      </c>
      <c r="C6" s="61">
        <v>1860000</v>
      </c>
      <c r="D6" s="62">
        <v>2333537</v>
      </c>
      <c r="E6" s="63">
        <f>D6*E10</f>
        <v>2100183.3000000003</v>
      </c>
      <c r="F6" s="100">
        <f t="shared" si="0"/>
        <v>473537</v>
      </c>
      <c r="G6" s="59">
        <v>1765566</v>
      </c>
      <c r="H6" s="59">
        <f>G6/G11*H11</f>
        <v>2118679.2000000002</v>
      </c>
      <c r="I6" t="s">
        <v>71</v>
      </c>
    </row>
    <row r="7" spans="1:9" ht="18" x14ac:dyDescent="0.35">
      <c r="A7" s="53" t="s">
        <v>72</v>
      </c>
      <c r="B7" s="60" t="s">
        <v>73</v>
      </c>
      <c r="C7" s="61">
        <v>380000</v>
      </c>
      <c r="D7" s="62">
        <v>441285</v>
      </c>
      <c r="E7" s="63">
        <f>D7*E10</f>
        <v>397156.5</v>
      </c>
      <c r="F7" s="100">
        <f t="shared" si="0"/>
        <v>61285</v>
      </c>
      <c r="G7" s="59">
        <v>442539</v>
      </c>
      <c r="H7" s="59">
        <f>G7/G11*H11</f>
        <v>531046.80000000005</v>
      </c>
    </row>
    <row r="8" spans="1:9" ht="18.600000000000001" thickBot="1" x14ac:dyDescent="0.4">
      <c r="A8" s="53" t="s">
        <v>74</v>
      </c>
      <c r="B8" s="60" t="s">
        <v>75</v>
      </c>
      <c r="C8" s="61">
        <v>107000</v>
      </c>
      <c r="D8" s="62">
        <v>166075</v>
      </c>
      <c r="E8" s="63">
        <f>D8*E10</f>
        <v>149467.5</v>
      </c>
      <c r="F8" s="100">
        <f t="shared" si="0"/>
        <v>59075</v>
      </c>
      <c r="G8" s="59">
        <v>128575</v>
      </c>
      <c r="H8" s="59">
        <f>G8/G11*H11</f>
        <v>154290</v>
      </c>
    </row>
    <row r="9" spans="1:9" ht="15" thickBot="1" x14ac:dyDescent="0.35">
      <c r="A9" s="69"/>
      <c r="B9" s="70"/>
      <c r="C9" s="71">
        <f t="shared" ref="C9:H9" si="1">C3+C4+C5</f>
        <v>11407000</v>
      </c>
      <c r="D9" s="72">
        <f t="shared" si="1"/>
        <v>13674087</v>
      </c>
      <c r="E9" s="73">
        <f t="shared" si="1"/>
        <v>12306678.300000001</v>
      </c>
      <c r="F9" s="74">
        <f t="shared" si="1"/>
        <v>2267087</v>
      </c>
      <c r="G9" s="59">
        <f t="shared" si="1"/>
        <v>11016687</v>
      </c>
      <c r="H9" s="59">
        <f t="shared" si="1"/>
        <v>13220024.4</v>
      </c>
    </row>
    <row r="10" spans="1:9" ht="14.4" x14ac:dyDescent="0.3">
      <c r="A10" s="75"/>
      <c r="B10" s="76"/>
      <c r="C10" s="77"/>
      <c r="D10" s="78"/>
      <c r="E10" s="79">
        <v>0.9</v>
      </c>
      <c r="F10" s="80"/>
      <c r="G10" s="77"/>
      <c r="H10" s="77"/>
    </row>
    <row r="11" spans="1:9" x14ac:dyDescent="0.25">
      <c r="G11" s="82">
        <v>10</v>
      </c>
      <c r="H11" s="82">
        <v>12</v>
      </c>
    </row>
    <row r="12" spans="1:9" x14ac:dyDescent="0.25">
      <c r="A12" s="83"/>
      <c r="E12" s="77"/>
    </row>
    <row r="13" spans="1:9" x14ac:dyDescent="0.25">
      <c r="E13" s="77"/>
    </row>
    <row r="14" spans="1:9" x14ac:dyDescent="0.25">
      <c r="E14" s="77"/>
    </row>
    <row r="15" spans="1:9" x14ac:dyDescent="0.25">
      <c r="E15" s="77"/>
    </row>
    <row r="16" spans="1:9" x14ac:dyDescent="0.25">
      <c r="E16" s="77"/>
    </row>
    <row r="17" spans="1:5" ht="14.4" x14ac:dyDescent="0.3">
      <c r="A17" s="84"/>
      <c r="D17" s="85"/>
      <c r="E17" s="78"/>
    </row>
    <row r="18" spans="1:5" ht="14.4" x14ac:dyDescent="0.3">
      <c r="A18" s="84"/>
      <c r="D18" s="85"/>
      <c r="E18" s="78"/>
    </row>
  </sheetData>
  <customSheetViews>
    <customSheetView guid="{33CD2FF0-10B1-4139-8726-2B28685AE245}">
      <selection sqref="A1:H9"/>
      <pageMargins left="0.7" right="0.7" top="0.78740157499999996" bottom="0.78740157499999996" header="0.3" footer="0.3"/>
      <pageSetup paperSize="9" orientation="landscape" r:id="rId1"/>
    </customSheetView>
    <customSheetView guid="{8AD5C3DE-2A79-4D8A-B167-227132033A66}" showPageBreaks="1">
      <selection sqref="A1:H9"/>
      <pageMargins left="0.7" right="0.7" top="0.78740157499999996" bottom="0.78740157499999996" header="0.3" footer="0.3"/>
      <pageSetup paperSize="9" orientation="landscape" r:id="rId2"/>
    </customSheetView>
  </customSheetViews>
  <pageMargins left="0.7" right="0.7" top="0.78740157499999996" bottom="0.78740157499999996" header="0.3" footer="0.3"/>
  <pageSetup paperSize="9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0E003B616D6E41B2C97D4B77AE89DB" ma:contentTypeVersion="13" ma:contentTypeDescription="Vytvoří nový dokument" ma:contentTypeScope="" ma:versionID="b5fa0f27bae7bed0f8f3b80483c10b05">
  <xsd:schema xmlns:xsd="http://www.w3.org/2001/XMLSchema" xmlns:xs="http://www.w3.org/2001/XMLSchema" xmlns:p="http://schemas.microsoft.com/office/2006/metadata/properties" xmlns:ns3="0dcf4c19-3d5b-47f5-ac69-5a6994caf104" xmlns:ns4="b445d45c-001b-4d51-b94a-a580857a3a30" targetNamespace="http://schemas.microsoft.com/office/2006/metadata/properties" ma:root="true" ma:fieldsID="b23ac8a731429fff123ffd796a8c32d7" ns3:_="" ns4:_="">
    <xsd:import namespace="0dcf4c19-3d5b-47f5-ac69-5a6994caf104"/>
    <xsd:import namespace="b445d45c-001b-4d51-b94a-a580857a3a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f4c19-3d5b-47f5-ac69-5a6994caf1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45d45c-001b-4d51-b94a-a580857a3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49B8ED-3104-452F-B31A-823E500848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cf4c19-3d5b-47f5-ac69-5a6994caf104"/>
    <ds:schemaRef ds:uri="b445d45c-001b-4d51-b94a-a580857a3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B5753C-B2A9-4AF7-9287-EC97CDEB47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130905-7765-4F64-9304-C5EE917DEF1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445d45c-001b-4d51-b94a-a580857a3a30"/>
    <ds:schemaRef ds:uri="0dcf4c19-3d5b-47f5-ac69-5a6994caf10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2024</vt:lpstr>
      <vt:lpstr>RUD 2023</vt:lpstr>
      <vt:lpstr>ODHAD RUD 2024</vt:lpstr>
      <vt:lpstr>RUD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CF</cp:lastModifiedBy>
  <cp:lastPrinted>2023-12-19T08:01:30Z</cp:lastPrinted>
  <dcterms:created xsi:type="dcterms:W3CDTF">1997-01-24T11:07:25Z</dcterms:created>
  <dcterms:modified xsi:type="dcterms:W3CDTF">2023-12-19T08:01:33Z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0x010100350E003B616D6E41B2C97D4B77AE89DB</vt:lpwstr>
  </property>
</Properties>
</file>